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korn thongklawe\Desktop\Hemaraj\Q1'2017\FS 11 May 2017\"/>
    </mc:Choice>
  </mc:AlternateContent>
  <bookViews>
    <workbookView xWindow="120" yWindow="120" windowWidth="20610" windowHeight="11640" activeTab="4"/>
  </bookViews>
  <sheets>
    <sheet name="BS" sheetId="2" r:id="rId1"/>
    <sheet name="PL" sheetId="1" r:id="rId2"/>
    <sheet name="CE1" sheetId="4" r:id="rId3"/>
    <sheet name="CE2" sheetId="3" r:id="rId4"/>
    <sheet name="CF (2)" sheetId="8" r:id="rId5"/>
  </sheets>
  <externalReferences>
    <externalReference r:id="rId6"/>
    <externalReference r:id="rId7"/>
    <externalReference r:id="rId8"/>
    <externalReference r:id="rId9"/>
  </externalReferences>
  <definedNames>
    <definedName name="\a" localSheetId="2">#REF!</definedName>
    <definedName name="\a" localSheetId="4">#REF!</definedName>
    <definedName name="\a">#REF!</definedName>
    <definedName name="\c" localSheetId="2">#REF!</definedName>
    <definedName name="\c" localSheetId="4">#REF!</definedName>
    <definedName name="\c">#REF!</definedName>
    <definedName name="\d" localSheetId="2">#REF!</definedName>
    <definedName name="\d" localSheetId="4">#REF!</definedName>
    <definedName name="\d">#REF!</definedName>
    <definedName name="\e" localSheetId="2">#REF!</definedName>
    <definedName name="\e" localSheetId="4">#REF!</definedName>
    <definedName name="\e">#REF!</definedName>
    <definedName name="\f" localSheetId="2">#REF!</definedName>
    <definedName name="\f" localSheetId="4">#REF!</definedName>
    <definedName name="\f">#REF!</definedName>
    <definedName name="Cashflow" localSheetId="2">#REF!</definedName>
    <definedName name="Cashflow" localSheetId="4">#REF!</definedName>
    <definedName name="Cashflow">#REF!</definedName>
    <definedName name="_xlnm.Print_Area" localSheetId="0">BS!$A$1:$N$169</definedName>
    <definedName name="_xlnm.Print_Area" localSheetId="4">'CF (2)'!$A$1:$N$191</definedName>
    <definedName name="_xlnm.Print_Area" localSheetId="1">PL!$A$1:$N$116</definedName>
    <definedName name="Print_Area_MI" localSheetId="4">#REF!</definedName>
    <definedName name="Print_Area_MI">#REF!</definedName>
    <definedName name="แ274" localSheetId="4">'[1]BS_ jun06'!#REF!</definedName>
    <definedName name="แ274">'[2]FS HRD-Eng-full'!#REF!</definedName>
  </definedNames>
  <calcPr calcId="152511"/>
</workbook>
</file>

<file path=xl/calcChain.xml><?xml version="1.0" encoding="utf-8"?>
<calcChain xmlns="http://schemas.openxmlformats.org/spreadsheetml/2006/main">
  <c r="A115" i="2" l="1"/>
  <c r="R15" i="3" l="1"/>
  <c r="R14" i="3"/>
  <c r="L34" i="8" l="1"/>
  <c r="A62" i="8" l="1"/>
  <c r="N153" i="8" l="1"/>
  <c r="L153" i="8"/>
  <c r="H153" i="8"/>
  <c r="J153" i="8"/>
  <c r="N90" i="8"/>
  <c r="L90" i="8"/>
  <c r="H90" i="8"/>
  <c r="J90" i="8"/>
  <c r="F17" i="3"/>
  <c r="H17" i="3"/>
  <c r="J17" i="3"/>
  <c r="L17" i="3"/>
  <c r="N17" i="3"/>
  <c r="P17" i="3"/>
  <c r="T15" i="3"/>
  <c r="T14" i="3"/>
  <c r="F20" i="4"/>
  <c r="H20" i="4"/>
  <c r="J20" i="4"/>
  <c r="L20" i="4"/>
  <c r="N20" i="4"/>
  <c r="P20" i="4"/>
  <c r="R20" i="4"/>
  <c r="T20" i="4"/>
  <c r="V20" i="4"/>
  <c r="X20" i="4"/>
  <c r="Z20" i="4"/>
  <c r="Z18" i="4"/>
  <c r="Z17" i="4"/>
  <c r="Z16" i="4"/>
  <c r="T18" i="4"/>
  <c r="T16" i="4"/>
  <c r="N147" i="2"/>
  <c r="N150" i="2" s="1"/>
  <c r="T17" i="3" l="1"/>
  <c r="R17" i="3"/>
  <c r="A65" i="8"/>
  <c r="A132" i="8" s="1"/>
  <c r="A129" i="8"/>
  <c r="A191" i="8" s="1"/>
  <c r="N34" i="8"/>
  <c r="N49" i="8" s="1"/>
  <c r="N56" i="8" s="1"/>
  <c r="L49" i="8"/>
  <c r="L56" i="8" s="1"/>
  <c r="J34" i="8"/>
  <c r="H34" i="8"/>
  <c r="H49" i="8" s="1"/>
  <c r="H56" i="8" s="1"/>
  <c r="U33" i="8"/>
  <c r="H155" i="8" l="1"/>
  <c r="H158" i="8" s="1"/>
  <c r="L155" i="8"/>
  <c r="L158" i="8" s="1"/>
  <c r="N155" i="8"/>
  <c r="N158" i="8" s="1"/>
  <c r="J49" i="8"/>
  <c r="J56" i="8" s="1"/>
  <c r="R26" i="4"/>
  <c r="J155" i="8" l="1"/>
  <c r="J158" i="8" s="1"/>
  <c r="N21" i="3"/>
  <c r="R28" i="4"/>
  <c r="P26" i="4"/>
  <c r="N26" i="4"/>
  <c r="L84" i="1"/>
  <c r="J84" i="1"/>
  <c r="H84" i="1"/>
  <c r="N82" i="1"/>
  <c r="N84" i="1" s="1"/>
  <c r="N77" i="1"/>
  <c r="L77" i="1"/>
  <c r="J77" i="1"/>
  <c r="H77" i="1"/>
  <c r="H86" i="1" l="1"/>
  <c r="N86" i="1"/>
  <c r="J86" i="1"/>
  <c r="L86" i="1"/>
  <c r="L147" i="2"/>
  <c r="L150" i="2" s="1"/>
  <c r="H147" i="2"/>
  <c r="H150" i="2" s="1"/>
  <c r="H106" i="2" l="1"/>
  <c r="P23" i="3"/>
  <c r="J23" i="3"/>
  <c r="H23" i="3"/>
  <c r="F23" i="3"/>
  <c r="T20" i="3"/>
  <c r="R20" i="3"/>
  <c r="X26" i="4" l="1"/>
  <c r="P28" i="4"/>
  <c r="N28" i="4"/>
  <c r="T25" i="4"/>
  <c r="V25" i="4"/>
  <c r="Z25" i="4" s="1"/>
  <c r="J28" i="4"/>
  <c r="H28" i="4"/>
  <c r="F28" i="4"/>
  <c r="V23" i="4"/>
  <c r="Z23" i="4" s="1"/>
  <c r="T23" i="4"/>
  <c r="T26" i="4" l="1"/>
  <c r="T28" i="4" s="1"/>
  <c r="J147" i="2" l="1"/>
  <c r="J150" i="2" s="1"/>
  <c r="N109" i="2" l="1"/>
  <c r="N93" i="2"/>
  <c r="J109" i="2"/>
  <c r="J93" i="2"/>
  <c r="N42" i="2"/>
  <c r="N26" i="2"/>
  <c r="J42" i="2"/>
  <c r="J26" i="2"/>
  <c r="J99" i="1"/>
  <c r="N24" i="1"/>
  <c r="N17" i="1"/>
  <c r="J34" i="1"/>
  <c r="J24" i="1"/>
  <c r="J17" i="1"/>
  <c r="L109" i="2"/>
  <c r="H109" i="2"/>
  <c r="L93" i="2"/>
  <c r="H93" i="2"/>
  <c r="H42" i="2"/>
  <c r="L42" i="2"/>
  <c r="L26" i="2"/>
  <c r="H26" i="2"/>
  <c r="N111" i="2" l="1"/>
  <c r="N152" i="2" s="1"/>
  <c r="J111" i="2"/>
  <c r="J152" i="2" s="1"/>
  <c r="J26" i="1"/>
  <c r="J44" i="1" s="1"/>
  <c r="J47" i="1" s="1"/>
  <c r="N26" i="1"/>
  <c r="N44" i="1" s="1"/>
  <c r="N47" i="1" s="1"/>
  <c r="J44" i="2"/>
  <c r="N44" i="2"/>
  <c r="H44" i="2"/>
  <c r="L44" i="2"/>
  <c r="L111" i="2"/>
  <c r="L152" i="2" s="1"/>
  <c r="H111" i="2"/>
  <c r="H152" i="2" s="1"/>
  <c r="J94" i="1" l="1"/>
  <c r="J91" i="1" s="1"/>
  <c r="J88" i="1"/>
  <c r="J102" i="1" s="1"/>
  <c r="J98" i="1" s="1"/>
  <c r="N94" i="1"/>
  <c r="N91" i="1" s="1"/>
  <c r="N88" i="1"/>
  <c r="N102" i="1" s="1"/>
  <c r="N98" i="1" s="1"/>
  <c r="A169" i="2" l="1"/>
  <c r="A59" i="1" s="1"/>
  <c r="A116" i="1" s="1"/>
  <c r="N67" i="1"/>
  <c r="L67" i="1"/>
  <c r="N8" i="1"/>
  <c r="L8" i="1"/>
  <c r="N125" i="2" l="1"/>
  <c r="N124" i="2"/>
  <c r="J124" i="2"/>
  <c r="A118" i="2"/>
  <c r="J67" i="2"/>
  <c r="N67" i="2" s="1"/>
  <c r="H67" i="2"/>
  <c r="L67" i="2" s="1"/>
  <c r="H66" i="2"/>
  <c r="H124" i="2" s="1"/>
  <c r="A60" i="2"/>
  <c r="N10" i="2"/>
  <c r="L10" i="2"/>
  <c r="N9" i="2"/>
  <c r="L9" i="2"/>
  <c r="J68" i="1"/>
  <c r="H68" i="1"/>
  <c r="A62" i="1"/>
  <c r="L24" i="1"/>
  <c r="H24" i="1"/>
  <c r="L17" i="1"/>
  <c r="H17" i="1"/>
  <c r="N9" i="1"/>
  <c r="N68" i="1" s="1"/>
  <c r="L9" i="1"/>
  <c r="L68" i="1" s="1"/>
  <c r="R21" i="3" l="1"/>
  <c r="R23" i="3" s="1"/>
  <c r="N23" i="3"/>
  <c r="L26" i="1"/>
  <c r="L44" i="1" s="1"/>
  <c r="H26" i="1"/>
  <c r="H44" i="1" s="1"/>
  <c r="L66" i="2"/>
  <c r="L124" i="2" s="1"/>
  <c r="H125" i="2"/>
  <c r="L125" i="2" s="1"/>
  <c r="H47" i="1" l="1"/>
  <c r="L47" i="1"/>
  <c r="L94" i="1" l="1"/>
  <c r="L91" i="1" s="1"/>
  <c r="L21" i="3" s="1"/>
  <c r="L88" i="1"/>
  <c r="L102" i="1" s="1"/>
  <c r="L98" i="1" s="1"/>
  <c r="H94" i="1"/>
  <c r="H88" i="1"/>
  <c r="H102" i="1" s="1"/>
  <c r="L105" i="1" l="1"/>
  <c r="X28" i="4"/>
  <c r="H99" i="1"/>
  <c r="H98" i="1" s="1"/>
  <c r="H105" i="1" s="1"/>
  <c r="L23" i="3" l="1"/>
  <c r="T21" i="3"/>
  <c r="T23" i="3" s="1"/>
  <c r="H91" i="1"/>
  <c r="L26" i="4" s="1"/>
  <c r="V26" i="4" l="1"/>
  <c r="L28" i="4"/>
  <c r="V28" i="4" l="1"/>
  <c r="Z26" i="4"/>
  <c r="Z28" i="4" s="1"/>
</calcChain>
</file>

<file path=xl/sharedStrings.xml><?xml version="1.0" encoding="utf-8"?>
<sst xmlns="http://schemas.openxmlformats.org/spreadsheetml/2006/main" count="516" uniqueCount="293">
  <si>
    <t xml:space="preserve">Hemaraj Land and Development Public Company Limited and Its Subsidiaries </t>
  </si>
  <si>
    <t>Consolidated</t>
  </si>
  <si>
    <t>2016</t>
  </si>
  <si>
    <t>Notes</t>
  </si>
  <si>
    <t>Baht</t>
  </si>
  <si>
    <t>Revenues</t>
  </si>
  <si>
    <t>Sales of real estate</t>
  </si>
  <si>
    <t/>
  </si>
  <si>
    <t>Total revenues</t>
  </si>
  <si>
    <t>Cost of sales and services</t>
  </si>
  <si>
    <t>Total cost of sales and services</t>
  </si>
  <si>
    <t>Gross profit</t>
  </si>
  <si>
    <t>Other income</t>
  </si>
  <si>
    <t>Interest income</t>
  </si>
  <si>
    <t>Management income and commission fee</t>
  </si>
  <si>
    <t xml:space="preserve"> Dividend income</t>
  </si>
  <si>
    <t>Gain on exchange rate</t>
  </si>
  <si>
    <t>Gain on sale of asset</t>
  </si>
  <si>
    <t>Others</t>
  </si>
  <si>
    <t>Selling  expenses</t>
  </si>
  <si>
    <t>Administrative expenses</t>
  </si>
  <si>
    <t xml:space="preserve">Provision for loss arising from </t>
  </si>
  <si>
    <t>guarantee of minimum rental income</t>
  </si>
  <si>
    <t>Other expenses</t>
  </si>
  <si>
    <t>Finance costs</t>
  </si>
  <si>
    <t>Share of gain from investments in associates</t>
  </si>
  <si>
    <t>Income tax expenses</t>
  </si>
  <si>
    <t>Items that will be reclassified subsequently to</t>
  </si>
  <si>
    <t xml:space="preserve"> </t>
  </si>
  <si>
    <t>profit or loss</t>
  </si>
  <si>
    <t>Gain on remeasuring available-for-sale investments</t>
  </si>
  <si>
    <t>Non-controlling interests</t>
  </si>
  <si>
    <t>Earnings per share</t>
  </si>
  <si>
    <t>31 March</t>
  </si>
  <si>
    <t>31 December</t>
  </si>
  <si>
    <t>Assets</t>
  </si>
  <si>
    <t>Current assets</t>
  </si>
  <si>
    <t>Cash and cash equivalents</t>
  </si>
  <si>
    <t>Trade and other receivables, net</t>
  </si>
  <si>
    <t>Other current assets</t>
  </si>
  <si>
    <t>Total current assets</t>
  </si>
  <si>
    <t>Non-current assets</t>
  </si>
  <si>
    <t xml:space="preserve">Investments in available-for-sale </t>
  </si>
  <si>
    <t>Investments in associates</t>
  </si>
  <si>
    <t>Investments in subsidiaries</t>
  </si>
  <si>
    <t>Other long-term investments, net</t>
  </si>
  <si>
    <t>Property, plant and equipment, net</t>
  </si>
  <si>
    <t>Deferred tax assets</t>
  </si>
  <si>
    <t>Other non-current assets</t>
  </si>
  <si>
    <t>Total non-current assets</t>
  </si>
  <si>
    <t>Total assets</t>
  </si>
  <si>
    <t>Current liabilities</t>
  </si>
  <si>
    <t>Trade and other payables</t>
  </si>
  <si>
    <t>Income received in advance</t>
  </si>
  <si>
    <t>Short-term borrowings from others</t>
  </si>
  <si>
    <t>financial institutions</t>
  </si>
  <si>
    <t>Accrued income tax</t>
  </si>
  <si>
    <t>Other current liabilities</t>
  </si>
  <si>
    <t>Total current liabilities</t>
  </si>
  <si>
    <t>Non-current liabilities</t>
  </si>
  <si>
    <t xml:space="preserve">Long-term borrowings from </t>
  </si>
  <si>
    <t xml:space="preserve">Long-term borrowings  from </t>
  </si>
  <si>
    <t>Deferred tax liabilities</t>
  </si>
  <si>
    <t>Employee benefit obligations</t>
  </si>
  <si>
    <t>Other non-current liabilities</t>
  </si>
  <si>
    <t>Total non-current liabilities</t>
  </si>
  <si>
    <t>Total liabilities</t>
  </si>
  <si>
    <t>Share capital</t>
  </si>
  <si>
    <t xml:space="preserve">Authorised share capital </t>
  </si>
  <si>
    <t xml:space="preserve">Issued and paid-up share capital </t>
  </si>
  <si>
    <t xml:space="preserve">Retained earnings </t>
  </si>
  <si>
    <t>Appropriated - legal reserve</t>
  </si>
  <si>
    <t>Unappropriated</t>
  </si>
  <si>
    <t>Other components of equity</t>
  </si>
  <si>
    <t xml:space="preserve">     </t>
  </si>
  <si>
    <t>Issued and</t>
  </si>
  <si>
    <t>Total</t>
  </si>
  <si>
    <t>paid-up</t>
  </si>
  <si>
    <t xml:space="preserve">Appropriated </t>
  </si>
  <si>
    <t>Total other</t>
  </si>
  <si>
    <t>share capital</t>
  </si>
  <si>
    <t>retained earnings</t>
  </si>
  <si>
    <t>components of</t>
  </si>
  <si>
    <t>equity</t>
  </si>
  <si>
    <t>interest</t>
  </si>
  <si>
    <t>Equity</t>
  </si>
  <si>
    <t>statements</t>
  </si>
  <si>
    <t>RE ก่อนปรับต้นงวด</t>
  </si>
  <si>
    <t>ปรับ</t>
  </si>
  <si>
    <t>RE-ESIE</t>
  </si>
  <si>
    <t>Adj. R/E</t>
  </si>
  <si>
    <t>RE ก่อนปรับปลายงวด</t>
  </si>
  <si>
    <t>-</t>
  </si>
  <si>
    <t>(Unaudited)</t>
  </si>
  <si>
    <t>(Audited)</t>
  </si>
  <si>
    <t>Exchange</t>
  </si>
  <si>
    <t>differences</t>
  </si>
  <si>
    <t xml:space="preserve"> on translating</t>
  </si>
  <si>
    <t>financial</t>
  </si>
  <si>
    <t>Fair value</t>
  </si>
  <si>
    <t>change in</t>
  </si>
  <si>
    <t>owners of</t>
  </si>
  <si>
    <t>the parent</t>
  </si>
  <si>
    <t>Premium on</t>
  </si>
  <si>
    <t>Cash flows from operating activities</t>
  </si>
  <si>
    <t>Adjustments for:</t>
  </si>
  <si>
    <t>Deferred income from operating lease agreements</t>
  </si>
  <si>
    <t>Changes in operating assets and liabilities</t>
  </si>
  <si>
    <t xml:space="preserve">Trade and other receivables </t>
  </si>
  <si>
    <t>Cost of real estate developments</t>
  </si>
  <si>
    <t>Other non - current assets</t>
  </si>
  <si>
    <t xml:space="preserve"> Trade and other payables</t>
  </si>
  <si>
    <t xml:space="preserve"> Other current liabilities</t>
  </si>
  <si>
    <t xml:space="preserve"> Other non - current liabilities</t>
  </si>
  <si>
    <t>Interest received</t>
  </si>
  <si>
    <t>Cash flows from investing activities</t>
  </si>
  <si>
    <t>Dividend received from others</t>
  </si>
  <si>
    <t>Proceeds from sales of building and equipment</t>
  </si>
  <si>
    <t>Net cash provided by (used in) investing activities</t>
  </si>
  <si>
    <t>Cash flows from financing activities</t>
  </si>
  <si>
    <t>non-controlling interests</t>
  </si>
  <si>
    <t>Non-cash transaction:</t>
  </si>
  <si>
    <t>Transfer cost of real estate development to</t>
  </si>
  <si>
    <t>investment property</t>
  </si>
  <si>
    <t>Total comprehensive income (expense)</t>
  </si>
  <si>
    <t>Profit (loss) before income tax expenses</t>
  </si>
  <si>
    <t>Profit (loss) for the periods</t>
  </si>
  <si>
    <t>Other comprehensive (expense) income:</t>
  </si>
  <si>
    <t xml:space="preserve">Total comprehensive income (expense) </t>
  </si>
  <si>
    <t>for the periods</t>
  </si>
  <si>
    <t>Total income (expense) for the periods</t>
  </si>
  <si>
    <t>attributatble to:</t>
  </si>
  <si>
    <t>Proceeds from sale of other long-term investments</t>
  </si>
  <si>
    <t>assets classified as held for sale</t>
  </si>
  <si>
    <t>Cost of sales of real estate</t>
  </si>
  <si>
    <t>Gain on sale of investments</t>
  </si>
  <si>
    <t>Total comprehensive expense</t>
  </si>
  <si>
    <t>Investment properties, net</t>
  </si>
  <si>
    <t>legal reserve</t>
  </si>
  <si>
    <t>financial institution</t>
  </si>
  <si>
    <t>Beginning balance as of 1 January 2016</t>
  </si>
  <si>
    <t>Ending balance as of  31 March 2016</t>
  </si>
  <si>
    <t>Short-term investment</t>
  </si>
  <si>
    <t>Short-term borrowings to related parties</t>
  </si>
  <si>
    <t xml:space="preserve">Cost of real estate </t>
  </si>
  <si>
    <t>developments, net</t>
  </si>
  <si>
    <t>Non-current assets held for sale</t>
  </si>
  <si>
    <t>Interests in joint ventures</t>
  </si>
  <si>
    <t xml:space="preserve">Deferred income from operation </t>
  </si>
  <si>
    <t>lease agreement</t>
  </si>
  <si>
    <t>Liabilities and equity</t>
  </si>
  <si>
    <t xml:space="preserve">Short-term borrowings from </t>
  </si>
  <si>
    <t>related parties</t>
  </si>
  <si>
    <t xml:space="preserve">Current portion of long-term </t>
  </si>
  <si>
    <t>unearned rental income</t>
  </si>
  <si>
    <t>Liabilities related directly associated with</t>
  </si>
  <si>
    <t>Debentures</t>
  </si>
  <si>
    <t>Cash received from unearned rental income</t>
  </si>
  <si>
    <t xml:space="preserve">Unearned income from rental </t>
  </si>
  <si>
    <t>and leasehold rights</t>
  </si>
  <si>
    <t>Ordinary shares 15,000,000,000 shares</t>
  </si>
  <si>
    <t>Ordinary shares 9,705,186,191 shares</t>
  </si>
  <si>
    <t xml:space="preserve">of par Baht 0.40 each </t>
  </si>
  <si>
    <t>Share premium account-ordinary shares</t>
  </si>
  <si>
    <t xml:space="preserve">Equity attributable to owners of </t>
  </si>
  <si>
    <t>Total equity</t>
  </si>
  <si>
    <t>Total liabilities and equity</t>
  </si>
  <si>
    <t>As at 31 March 2017</t>
  </si>
  <si>
    <t>2017</t>
  </si>
  <si>
    <t>For the three-month ended 31 March 2017</t>
  </si>
  <si>
    <t>Ending balance as of  31 March 2017</t>
  </si>
  <si>
    <t>For the three-month period ended 31 March 2017</t>
  </si>
  <si>
    <t>Beginning balance as of 1 January 2017</t>
  </si>
  <si>
    <r>
      <t>Liabilities and equity</t>
    </r>
    <r>
      <rPr>
        <sz val="9"/>
        <rFont val="Arial"/>
        <family val="2"/>
      </rPr>
      <t xml:space="preserve"> (continued)</t>
    </r>
  </si>
  <si>
    <t>financial information</t>
  </si>
  <si>
    <t>Separate</t>
  </si>
  <si>
    <t>Attributable to owners of the parent</t>
  </si>
  <si>
    <t>Other comprehensive income</t>
  </si>
  <si>
    <r>
      <t xml:space="preserve">Separate financial information </t>
    </r>
    <r>
      <rPr>
        <sz val="9"/>
        <rFont val="Arial"/>
        <family val="2"/>
      </rPr>
      <t>(Unaudited)</t>
    </r>
  </si>
  <si>
    <t xml:space="preserve">Other comprehensive income </t>
  </si>
  <si>
    <t>Other component of equity</t>
  </si>
  <si>
    <t>Statement of Changes in Equity</t>
  </si>
  <si>
    <t>Sales of water business</t>
  </si>
  <si>
    <t>Rental, services and utilities income</t>
  </si>
  <si>
    <t>Cost of water business</t>
  </si>
  <si>
    <t>Owners of the parent</t>
  </si>
  <si>
    <t xml:space="preserve">Dividend from subsidiaries paid to </t>
  </si>
  <si>
    <t>Remeasurements</t>
  </si>
  <si>
    <t>of employee</t>
  </si>
  <si>
    <t>obligations</t>
  </si>
  <si>
    <t xml:space="preserve">Item that will not be reclassified subsequently </t>
  </si>
  <si>
    <t>to profit or loss</t>
  </si>
  <si>
    <t>Remeasurements of employee benefit obligations</t>
  </si>
  <si>
    <t xml:space="preserve">Total item that will not be reclassified </t>
  </si>
  <si>
    <t>subsequently to profit or loss</t>
  </si>
  <si>
    <t xml:space="preserve"> Translation on financial statements differences</t>
  </si>
  <si>
    <t xml:space="preserve">Total items that will be reclassified </t>
  </si>
  <si>
    <t>Other comprehensive income - net of tax</t>
  </si>
  <si>
    <t>components</t>
  </si>
  <si>
    <t xml:space="preserve"> of equity</t>
  </si>
  <si>
    <t>controlling</t>
  </si>
  <si>
    <t>Non-</t>
  </si>
  <si>
    <t>for-sale</t>
  </si>
  <si>
    <t>available-</t>
  </si>
  <si>
    <t>Remeasurement</t>
  </si>
  <si>
    <t xml:space="preserve"> investments</t>
  </si>
  <si>
    <t>Premium</t>
  </si>
  <si>
    <t xml:space="preserve">  available-for-sale</t>
  </si>
  <si>
    <t>Appropriated</t>
  </si>
  <si>
    <t>Hemaraj Land and Development Public Company Limited</t>
  </si>
  <si>
    <t xml:space="preserve"> Gain from sales of available for sales investments</t>
  </si>
  <si>
    <t>Gain from sales of investment property</t>
  </si>
  <si>
    <t>Gain from sales of assets</t>
  </si>
  <si>
    <t xml:space="preserve">  Loss from write off assets</t>
  </si>
  <si>
    <t>Depreciation</t>
  </si>
  <si>
    <t xml:space="preserve"> Amortisation</t>
  </si>
  <si>
    <t xml:space="preserve"> Provisions from guarantee</t>
  </si>
  <si>
    <t xml:space="preserve"> Deferred leasehold right income</t>
  </si>
  <si>
    <t xml:space="preserve"> Unearned income from rent and leasehold right</t>
  </si>
  <si>
    <t xml:space="preserve"> Interest income</t>
  </si>
  <si>
    <t xml:space="preserve"> Finance costs</t>
  </si>
  <si>
    <t xml:space="preserve"> Advance received income</t>
  </si>
  <si>
    <t xml:space="preserve"> Proceeds from unearned income</t>
  </si>
  <si>
    <t xml:space="preserve"> Cash paid for leasehold righ income</t>
  </si>
  <si>
    <t xml:space="preserve"> Paid employee benefit</t>
  </si>
  <si>
    <t>Cash generated from operation</t>
  </si>
  <si>
    <t>Interest paid</t>
  </si>
  <si>
    <t>Dividend received from operating activities</t>
  </si>
  <si>
    <t>Income tax received</t>
  </si>
  <si>
    <t>Income tax paid</t>
  </si>
  <si>
    <t>Proceeds from sale of temporary investments</t>
  </si>
  <si>
    <t>Payments of investments in associates</t>
  </si>
  <si>
    <t>Proceeds from capital reduction of investment in associates</t>
  </si>
  <si>
    <t>Payments of investments in subsidiaries</t>
  </si>
  <si>
    <t>Proceeds from sale of investments in associates</t>
  </si>
  <si>
    <t>Payments of investments in joint ventures</t>
  </si>
  <si>
    <t>Proceeds from sales of investment properties</t>
  </si>
  <si>
    <t>Payments of investment properties</t>
  </si>
  <si>
    <t>Payments of building and equipment</t>
  </si>
  <si>
    <t xml:space="preserve">Hemaraj Land and Development Public Company Limited </t>
  </si>
  <si>
    <t>Repayments of advance payment from related parties</t>
  </si>
  <si>
    <t>Repayments of long-term borrowings from related parties</t>
  </si>
  <si>
    <t>Repayments of long-term borrowings</t>
  </si>
  <si>
    <t>Dividend paid</t>
  </si>
  <si>
    <t>Net (decrease) increase in cash and cash equivalents</t>
  </si>
  <si>
    <t>Cash and cash equivalents at the beginning of the period</t>
  </si>
  <si>
    <t>Cash and cash equivalents at the end of the period</t>
  </si>
  <si>
    <t>13, 19</t>
  </si>
  <si>
    <t>benefit</t>
  </si>
  <si>
    <t>5, 8</t>
  </si>
  <si>
    <t xml:space="preserve">   and joint ventures</t>
  </si>
  <si>
    <t>Basic earnings (loss) per share</t>
  </si>
  <si>
    <t>10, 11</t>
  </si>
  <si>
    <t>7, 10</t>
  </si>
  <si>
    <t>9.1, 9.3</t>
  </si>
  <si>
    <r>
      <t>Consolidated financial information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(Unaudited)</t>
    </r>
  </si>
  <si>
    <t>Note</t>
  </si>
  <si>
    <t xml:space="preserve">Share of profit from investments </t>
  </si>
  <si>
    <t>in associates and join venture</t>
  </si>
  <si>
    <t>from related parties</t>
  </si>
  <si>
    <t>Profit (Loss) before income tax expenses</t>
  </si>
  <si>
    <t>Net cash used in financing activities</t>
  </si>
  <si>
    <t>Repayment from short-term borrowings from</t>
  </si>
  <si>
    <t xml:space="preserve">Proceeds from short-term borrowing </t>
  </si>
  <si>
    <r>
      <t>Statement of Cash Flows</t>
    </r>
    <r>
      <rPr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(Unaudited)</t>
    </r>
  </si>
  <si>
    <r>
      <t>Statement of Cash Flows</t>
    </r>
    <r>
      <rPr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(Unaudited)</t>
    </r>
    <r>
      <rPr>
        <sz val="9"/>
        <color theme="1"/>
        <rFont val="Arial"/>
        <family val="2"/>
      </rPr>
      <t xml:space="preserve"> (Continued)</t>
    </r>
  </si>
  <si>
    <r>
      <t xml:space="preserve">Statement of Comprehensive Income (Unaudited) </t>
    </r>
    <r>
      <rPr>
        <sz val="9"/>
        <color theme="1"/>
        <rFont val="Arial"/>
        <family val="2"/>
      </rPr>
      <t>(Continued)</t>
    </r>
  </si>
  <si>
    <t>Statement of Comprehensive Income (Unaudited)</t>
  </si>
  <si>
    <r>
      <t>Statement of Financial Position</t>
    </r>
    <r>
      <rPr>
        <sz val="9"/>
        <rFont val="Arial"/>
        <family val="2"/>
      </rPr>
      <t xml:space="preserve"> (Continued)</t>
    </r>
  </si>
  <si>
    <t>Statement of Financial Position</t>
  </si>
  <si>
    <t>The accompanying notes are an integral part of these interim financial information.</t>
  </si>
  <si>
    <t>- borrowings from financial institutions</t>
  </si>
  <si>
    <t>- debenture</t>
  </si>
  <si>
    <t xml:space="preserve">- cash received from </t>
  </si>
  <si>
    <t xml:space="preserve">- unearned income from rental </t>
  </si>
  <si>
    <t>of par at Baht 0.40 each</t>
  </si>
  <si>
    <t>Cost of service</t>
  </si>
  <si>
    <t>Total comprehensive income for the period</t>
  </si>
  <si>
    <t>Net profit (loss) attributable to</t>
  </si>
  <si>
    <t xml:space="preserve">  Total equity</t>
  </si>
  <si>
    <t>attributable to</t>
  </si>
  <si>
    <t>shares</t>
  </si>
  <si>
    <t xml:space="preserve"> ordinary shares</t>
  </si>
  <si>
    <t>Transfer to unappropriated retained earnings</t>
  </si>
  <si>
    <t>on ordinary</t>
  </si>
  <si>
    <t>on employee</t>
  </si>
  <si>
    <t>(Reversal) Allowance for doubtful debt</t>
  </si>
  <si>
    <t>Net cash provided by (used in) operating  activities</t>
  </si>
  <si>
    <t>Payments of short-term borrowings to related parties</t>
  </si>
  <si>
    <t>Proceeds from short-term borrowings to related parties</t>
  </si>
  <si>
    <t>Proceeds from short-term borrowings from financial institution</t>
  </si>
  <si>
    <t>Repayments of short-term borrowings from financial institution</t>
  </si>
  <si>
    <r>
      <t xml:space="preserve">Statement of Changes in Equity </t>
    </r>
    <r>
      <rPr>
        <sz val="9"/>
        <color theme="1"/>
        <rFont val="Arial"/>
        <family val="2"/>
      </rPr>
      <t>(Continued)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</si>
</sst>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* #,##0.00_);_(* \(#,##0.00\);_(* &quot;-&quot;??_);_(@_)"/>
    <numFmt numFmtId="165" formatCode="_(* #,##0_);_(* \(#,##0\);_(* &quot;-&quot;??_);_(@_)"/>
    <numFmt numFmtId="166" formatCode="#,##0;\(#,##0\);&quot;-&quot;;@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#,##0.00;\(#,##0.00\);&quot;-&quot;;@"/>
    <numFmt numFmtId="172" formatCode="#,##0.000;\(#,##0.000\);&quot;-&quot;;@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indexed="8"/>
      <name val="Calibri"/>
      <family val="2"/>
    </font>
    <font>
      <sz val="14"/>
      <name val="Cordia New"/>
      <family val="2"/>
    </font>
    <font>
      <sz val="12"/>
      <name val="EucrosiaUPC"/>
      <family val="1"/>
      <charset val="222"/>
    </font>
    <font>
      <sz val="14"/>
      <name val="AngsanaUPC"/>
      <family val="1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b/>
      <u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9"/>
      <name val="Arial"/>
      <family val="2"/>
    </font>
    <font>
      <sz val="8"/>
      <color rgb="FF0070C0"/>
      <name val="Arial"/>
      <family val="2"/>
    </font>
    <font>
      <sz val="8"/>
      <color rgb="FF00B050"/>
      <name val="Arial"/>
      <family val="2"/>
    </font>
    <font>
      <sz val="9"/>
      <color indexed="8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9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6" fillId="0" borderId="0"/>
    <xf numFmtId="0" fontId="3" fillId="0" borderId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7" fillId="0" borderId="0"/>
    <xf numFmtId="168" fontId="7" fillId="0" borderId="0"/>
    <xf numFmtId="169" fontId="7" fillId="0" borderId="0"/>
    <xf numFmtId="38" fontId="8" fillId="2" borderId="0" applyNumberFormat="0" applyBorder="0" applyAlignment="0" applyProtection="0"/>
    <xf numFmtId="10" fontId="8" fillId="3" borderId="3" applyNumberFormat="0" applyBorder="0" applyAlignment="0" applyProtection="0"/>
    <xf numFmtId="37" fontId="9" fillId="0" borderId="0"/>
    <xf numFmtId="170" fontId="10" fillId="0" borderId="0"/>
    <xf numFmtId="0" fontId="1" fillId="0" borderId="0"/>
    <xf numFmtId="0" fontId="7" fillId="0" borderId="0"/>
    <xf numFmtId="0" fontId="4" fillId="0" borderId="0"/>
    <xf numFmtId="0" fontId="7" fillId="0" borderId="0"/>
    <xf numFmtId="0" fontId="6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40" fontId="12" fillId="4" borderId="0">
      <alignment horizontal="right"/>
    </xf>
    <xf numFmtId="0" fontId="13" fillId="4" borderId="0">
      <alignment horizontal="right"/>
    </xf>
    <xf numFmtId="0" fontId="14" fillId="4" borderId="4"/>
    <xf numFmtId="0" fontId="14" fillId="0" borderId="0" applyBorder="0">
      <alignment horizontal="centerContinuous"/>
    </xf>
    <xf numFmtId="0" fontId="15" fillId="0" borderId="0" applyBorder="0">
      <alignment horizontal="centerContinuous"/>
    </xf>
    <xf numFmtId="10" fontId="11" fillId="0" borderId="0" applyFont="0" applyFill="0" applyBorder="0" applyAlignment="0" applyProtection="0"/>
    <xf numFmtId="9" fontId="7" fillId="0" borderId="0" applyFont="0" applyFill="0" applyBorder="0" applyAlignment="0" applyProtection="0"/>
    <xf numFmtId="1" fontId="11" fillId="0" borderId="5" applyNumberFormat="0" applyFill="0" applyAlignment="0" applyProtection="0">
      <alignment horizontal="center" vertical="center"/>
    </xf>
    <xf numFmtId="0" fontId="4" fillId="0" borderId="0"/>
  </cellStyleXfs>
  <cellXfs count="247">
    <xf numFmtId="0" fontId="0" fillId="0" borderId="0" xfId="0"/>
    <xf numFmtId="166" fontId="18" fillId="0" borderId="0" xfId="2" applyNumberFormat="1" applyFont="1" applyFill="1" applyBorder="1" applyAlignment="1">
      <alignment horizontal="right" vertical="center"/>
    </xf>
    <xf numFmtId="166" fontId="16" fillId="0" borderId="0" xfId="5" quotePrefix="1" applyNumberFormat="1" applyFont="1" applyFill="1" applyBorder="1" applyAlignment="1">
      <alignment horizontal="right" vertical="center"/>
    </xf>
    <xf numFmtId="166" fontId="16" fillId="0" borderId="0" xfId="1" applyNumberFormat="1" applyFont="1" applyFill="1" applyAlignment="1">
      <alignment horizontal="center" vertical="center"/>
    </xf>
    <xf numFmtId="166" fontId="18" fillId="0" borderId="0" xfId="1" applyNumberFormat="1" applyFont="1" applyFill="1" applyAlignment="1">
      <alignment vertical="center"/>
    </xf>
    <xf numFmtId="0" fontId="18" fillId="0" borderId="1" xfId="2" applyNumberFormat="1" applyFont="1" applyFill="1" applyBorder="1" applyAlignment="1">
      <alignment vertical="center"/>
    </xf>
    <xf numFmtId="0" fontId="19" fillId="0" borderId="0" xfId="3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166" fontId="18" fillId="0" borderId="1" xfId="2" applyNumberFormat="1" applyFont="1" applyFill="1" applyBorder="1" applyAlignment="1">
      <alignment vertical="center"/>
    </xf>
    <xf numFmtId="0" fontId="19" fillId="0" borderId="0" xfId="1" applyNumberFormat="1" applyFont="1" applyFill="1" applyAlignment="1">
      <alignment horizontal="left" vertical="center"/>
    </xf>
    <xf numFmtId="49" fontId="19" fillId="0" borderId="0" xfId="1" applyNumberFormat="1" applyFont="1" applyFill="1" applyAlignment="1">
      <alignment horizontal="left" vertical="center"/>
    </xf>
    <xf numFmtId="166" fontId="16" fillId="0" borderId="0" xfId="1" applyNumberFormat="1" applyFont="1" applyFill="1" applyAlignment="1">
      <alignment horizontal="left" vertical="center"/>
    </xf>
    <xf numFmtId="0" fontId="16" fillId="0" borderId="0" xfId="1" applyNumberFormat="1" applyFont="1" applyFill="1" applyAlignment="1">
      <alignment horizontal="left" vertical="center"/>
    </xf>
    <xf numFmtId="0" fontId="19" fillId="0" borderId="1" xfId="1" applyNumberFormat="1" applyFont="1" applyFill="1" applyBorder="1" applyAlignment="1">
      <alignment horizontal="left" vertical="center"/>
    </xf>
    <xf numFmtId="49" fontId="19" fillId="0" borderId="1" xfId="1" applyNumberFormat="1" applyFont="1" applyFill="1" applyBorder="1" applyAlignment="1">
      <alignment horizontal="left" vertical="center"/>
    </xf>
    <xf numFmtId="166" fontId="16" fillId="0" borderId="1" xfId="1" applyNumberFormat="1" applyFont="1" applyFill="1" applyBorder="1" applyAlignment="1">
      <alignment horizontal="left" vertical="center"/>
    </xf>
    <xf numFmtId="0" fontId="19" fillId="0" borderId="0" xfId="3" applyFont="1" applyFill="1" applyAlignment="1">
      <alignment horizontal="center" vertical="center"/>
    </xf>
    <xf numFmtId="49" fontId="17" fillId="0" borderId="0" xfId="1" applyNumberFormat="1" applyFont="1" applyFill="1" applyBorder="1" applyAlignment="1">
      <alignment horizontal="center" vertical="center"/>
    </xf>
    <xf numFmtId="37" fontId="17" fillId="0" borderId="0" xfId="1" applyNumberFormat="1" applyFont="1" applyFill="1" applyAlignment="1">
      <alignment vertical="center"/>
    </xf>
    <xf numFmtId="166" fontId="16" fillId="0" borderId="1" xfId="5" applyNumberFormat="1" applyFont="1" applyFill="1" applyBorder="1" applyAlignment="1">
      <alignment horizontal="right" vertical="center"/>
    </xf>
    <xf numFmtId="166" fontId="18" fillId="0" borderId="0" xfId="2" applyNumberFormat="1" applyFont="1" applyFill="1" applyAlignment="1">
      <alignment horizontal="right" vertical="center"/>
    </xf>
    <xf numFmtId="49" fontId="19" fillId="0" borderId="0" xfId="1" applyNumberFormat="1" applyFont="1" applyFill="1" applyAlignment="1">
      <alignment vertical="center"/>
    </xf>
    <xf numFmtId="49" fontId="17" fillId="0" borderId="0" xfId="1" applyNumberFormat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21" fillId="0" borderId="0" xfId="1" applyFont="1" applyFill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166" fontId="16" fillId="0" borderId="0" xfId="5" applyNumberFormat="1" applyFont="1" applyFill="1" applyBorder="1" applyAlignment="1">
      <alignment horizontal="right" vertical="center"/>
    </xf>
    <xf numFmtId="0" fontId="16" fillId="0" borderId="0" xfId="22" applyNumberFormat="1" applyFont="1" applyFill="1" applyAlignment="1">
      <alignment vertical="center"/>
    </xf>
    <xf numFmtId="166" fontId="16" fillId="0" borderId="0" xfId="22" applyNumberFormat="1" applyFont="1" applyFill="1" applyAlignment="1">
      <alignment vertical="center"/>
    </xf>
    <xf numFmtId="0" fontId="18" fillId="0" borderId="0" xfId="2" applyNumberFormat="1" applyFont="1" applyFill="1" applyAlignment="1">
      <alignment vertical="center"/>
    </xf>
    <xf numFmtId="164" fontId="18" fillId="0" borderId="0" xfId="2" applyFont="1" applyFill="1" applyAlignment="1">
      <alignment vertical="center"/>
    </xf>
    <xf numFmtId="164" fontId="18" fillId="0" borderId="0" xfId="2" applyFont="1" applyFill="1" applyBorder="1" applyAlignment="1">
      <alignment horizontal="center" vertical="center"/>
    </xf>
    <xf numFmtId="166" fontId="18" fillId="0" borderId="0" xfId="2" applyNumberFormat="1" applyFont="1" applyFill="1" applyAlignment="1">
      <alignment horizontal="center" vertical="center"/>
    </xf>
    <xf numFmtId="166" fontId="18" fillId="0" borderId="0" xfId="28" applyNumberFormat="1" applyFont="1" applyFill="1" applyAlignment="1">
      <alignment horizontal="center" vertical="center"/>
    </xf>
    <xf numFmtId="1" fontId="18" fillId="0" borderId="0" xfId="2" applyNumberFormat="1" applyFont="1" applyFill="1" applyAlignment="1">
      <alignment horizontal="center" vertical="center"/>
    </xf>
    <xf numFmtId="166" fontId="18" fillId="0" borderId="0" xfId="2" applyNumberFormat="1" applyFont="1" applyFill="1" applyAlignment="1">
      <alignment vertical="center"/>
    </xf>
    <xf numFmtId="166" fontId="18" fillId="0" borderId="0" xfId="8" applyNumberFormat="1" applyFont="1" applyFill="1" applyAlignment="1">
      <alignment vertical="center"/>
    </xf>
    <xf numFmtId="166" fontId="18" fillId="0" borderId="0" xfId="8" applyNumberFormat="1" applyFont="1" applyFill="1" applyAlignment="1">
      <alignment horizontal="right" vertical="center"/>
    </xf>
    <xf numFmtId="165" fontId="18" fillId="0" borderId="0" xfId="2" applyNumberFormat="1" applyFont="1" applyFill="1" applyAlignment="1">
      <alignment vertical="center"/>
    </xf>
    <xf numFmtId="0" fontId="18" fillId="0" borderId="0" xfId="0" applyFont="1" applyAlignment="1">
      <alignment vertical="center"/>
    </xf>
    <xf numFmtId="166" fontId="18" fillId="0" borderId="0" xfId="0" applyNumberFormat="1" applyFont="1" applyAlignment="1">
      <alignment vertical="center"/>
    </xf>
    <xf numFmtId="0" fontId="18" fillId="0" borderId="0" xfId="7" applyFont="1" applyFill="1" applyBorder="1" applyAlignment="1">
      <alignment vertical="center"/>
    </xf>
    <xf numFmtId="166" fontId="18" fillId="0" borderId="1" xfId="8" applyNumberFormat="1" applyFont="1" applyFill="1" applyBorder="1" applyAlignment="1">
      <alignment vertical="center"/>
    </xf>
    <xf numFmtId="166" fontId="18" fillId="0" borderId="0" xfId="8" applyNumberFormat="1" applyFont="1" applyFill="1" applyBorder="1" applyAlignment="1">
      <alignment vertical="center"/>
    </xf>
    <xf numFmtId="0" fontId="16" fillId="0" borderId="0" xfId="22" applyNumberFormat="1" applyFont="1" applyFill="1" applyAlignment="1">
      <alignment horizontal="left" vertical="center"/>
    </xf>
    <xf numFmtId="0" fontId="18" fillId="0" borderId="0" xfId="29" applyFont="1" applyFill="1" applyAlignment="1">
      <alignment horizontal="center" vertical="center"/>
    </xf>
    <xf numFmtId="0" fontId="18" fillId="0" borderId="0" xfId="29" applyFont="1" applyFill="1" applyAlignment="1">
      <alignment vertical="center"/>
    </xf>
    <xf numFmtId="3" fontId="18" fillId="0" borderId="0" xfId="29" applyNumberFormat="1" applyFont="1" applyFill="1" applyAlignment="1">
      <alignment horizontal="center" vertical="center"/>
    </xf>
    <xf numFmtId="1" fontId="18" fillId="0" borderId="0" xfId="2" quotePrefix="1" applyNumberFormat="1" applyFont="1" applyFill="1" applyAlignment="1">
      <alignment horizontal="center" vertical="center"/>
    </xf>
    <xf numFmtId="164" fontId="18" fillId="0" borderId="0" xfId="2" applyFont="1" applyFill="1" applyAlignment="1">
      <alignment horizontal="center" vertical="center"/>
    </xf>
    <xf numFmtId="166" fontId="18" fillId="0" borderId="2" xfId="8" applyNumberFormat="1" applyFont="1" applyFill="1" applyBorder="1" applyAlignment="1">
      <alignment vertical="center"/>
    </xf>
    <xf numFmtId="164" fontId="18" fillId="0" borderId="1" xfId="2" applyFont="1" applyFill="1" applyBorder="1" applyAlignment="1">
      <alignment vertical="center"/>
    </xf>
    <xf numFmtId="166" fontId="18" fillId="0" borderId="1" xfId="2" applyNumberFormat="1" applyFont="1" applyFill="1" applyBorder="1" applyAlignment="1">
      <alignment horizontal="right" vertical="center"/>
    </xf>
    <xf numFmtId="0" fontId="16" fillId="0" borderId="0" xfId="2" applyNumberFormat="1" applyFont="1" applyFill="1" applyAlignment="1">
      <alignment vertical="center"/>
    </xf>
    <xf numFmtId="166" fontId="18" fillId="0" borderId="0" xfId="2" applyNumberFormat="1" applyFont="1" applyFill="1" applyBorder="1" applyAlignment="1">
      <alignment horizontal="center" vertical="center"/>
    </xf>
    <xf numFmtId="166" fontId="18" fillId="0" borderId="0" xfId="28" applyNumberFormat="1" applyFont="1" applyFill="1" applyBorder="1" applyAlignment="1">
      <alignment horizontal="center" vertical="center"/>
    </xf>
    <xf numFmtId="0" fontId="16" fillId="0" borderId="0" xfId="22" applyNumberFormat="1" applyFont="1" applyAlignment="1">
      <alignment vertical="center"/>
    </xf>
    <xf numFmtId="37" fontId="18" fillId="0" borderId="0" xfId="2" applyNumberFormat="1" applyFont="1" applyFill="1" applyAlignment="1">
      <alignment horizontal="center" vertical="center"/>
    </xf>
    <xf numFmtId="166" fontId="18" fillId="0" borderId="0" xfId="2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49" fontId="16" fillId="0" borderId="0" xfId="22" applyNumberFormat="1" applyFont="1" applyFill="1" applyAlignment="1">
      <alignment horizontal="left" vertical="center"/>
    </xf>
    <xf numFmtId="164" fontId="18" fillId="0" borderId="1" xfId="2" applyFont="1" applyFill="1" applyBorder="1" applyAlignment="1">
      <alignment horizontal="center" vertical="center"/>
    </xf>
    <xf numFmtId="0" fontId="16" fillId="0" borderId="0" xfId="2" applyNumberFormat="1" applyFont="1" applyFill="1" applyAlignment="1">
      <alignment horizontal="left" vertical="center"/>
    </xf>
    <xf numFmtId="166" fontId="18" fillId="0" borderId="0" xfId="28" applyNumberFormat="1" applyFont="1" applyFill="1" applyAlignment="1">
      <alignment horizontal="right" vertical="center"/>
    </xf>
    <xf numFmtId="166" fontId="18" fillId="0" borderId="2" xfId="2" applyNumberFormat="1" applyFont="1" applyFill="1" applyBorder="1" applyAlignment="1">
      <alignment vertical="center"/>
    </xf>
    <xf numFmtId="0" fontId="16" fillId="0" borderId="0" xfId="7" applyFont="1" applyFill="1" applyBorder="1" applyAlignment="1">
      <alignment vertical="center"/>
    </xf>
    <xf numFmtId="0" fontId="18" fillId="0" borderId="0" xfId="2" applyNumberFormat="1" applyFont="1" applyFill="1" applyAlignment="1">
      <alignment horizontal="left" vertical="center"/>
    </xf>
    <xf numFmtId="164" fontId="18" fillId="0" borderId="0" xfId="2" quotePrefix="1" applyFont="1" applyFill="1" applyAlignment="1">
      <alignment vertical="center"/>
    </xf>
    <xf numFmtId="164" fontId="18" fillId="0" borderId="0" xfId="2" applyFont="1" applyFill="1" applyAlignment="1">
      <alignment horizontal="left" vertical="center"/>
    </xf>
    <xf numFmtId="165" fontId="18" fillId="0" borderId="0" xfId="2" applyNumberFormat="1" applyFont="1" applyFill="1" applyAlignment="1">
      <alignment horizontal="left" vertical="center"/>
    </xf>
    <xf numFmtId="164" fontId="16" fillId="0" borderId="0" xfId="2" applyFont="1" applyFill="1" applyAlignment="1">
      <alignment vertical="center"/>
    </xf>
    <xf numFmtId="166" fontId="18" fillId="0" borderId="2" xfId="2" applyNumberFormat="1" applyFont="1" applyFill="1" applyBorder="1" applyAlignment="1">
      <alignment horizontal="right" vertical="center"/>
    </xf>
    <xf numFmtId="49" fontId="19" fillId="0" borderId="1" xfId="1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23" fillId="0" borderId="1" xfId="2" applyNumberFormat="1" applyFont="1" applyFill="1" applyBorder="1" applyAlignment="1">
      <alignment vertical="center"/>
    </xf>
    <xf numFmtId="166" fontId="23" fillId="0" borderId="1" xfId="2" applyNumberFormat="1" applyFont="1" applyFill="1" applyBorder="1" applyAlignment="1">
      <alignment vertical="center"/>
    </xf>
    <xf numFmtId="49" fontId="17" fillId="0" borderId="0" xfId="7" applyNumberFormat="1" applyFont="1" applyFill="1" applyBorder="1" applyAlignment="1">
      <alignment horizontal="center" vertical="center"/>
    </xf>
    <xf numFmtId="37" fontId="17" fillId="0" borderId="0" xfId="7" applyNumberFormat="1" applyFont="1" applyFill="1" applyBorder="1" applyAlignment="1">
      <alignment vertical="center"/>
    </xf>
    <xf numFmtId="166" fontId="19" fillId="0" borderId="0" xfId="5" quotePrefix="1" applyNumberFormat="1" applyFont="1" applyFill="1" applyBorder="1" applyAlignment="1">
      <alignment horizontal="right" vertical="center"/>
    </xf>
    <xf numFmtId="166" fontId="19" fillId="0" borderId="0" xfId="7" applyNumberFormat="1" applyFont="1" applyFill="1" applyBorder="1" applyAlignment="1">
      <alignment horizontal="center" vertical="center"/>
    </xf>
    <xf numFmtId="166" fontId="17" fillId="0" borderId="0" xfId="7" applyNumberFormat="1" applyFont="1" applyFill="1" applyBorder="1" applyAlignment="1">
      <alignment vertical="center"/>
    </xf>
    <xf numFmtId="49" fontId="19" fillId="0" borderId="1" xfId="7" applyNumberFormat="1" applyFont="1" applyFill="1" applyBorder="1" applyAlignment="1">
      <alignment horizontal="center" vertical="center"/>
    </xf>
    <xf numFmtId="166" fontId="19" fillId="0" borderId="1" xfId="5" applyNumberFormat="1" applyFont="1" applyFill="1" applyBorder="1" applyAlignment="1">
      <alignment horizontal="right" vertical="center"/>
    </xf>
    <xf numFmtId="37" fontId="18" fillId="0" borderId="0" xfId="21" applyNumberFormat="1" applyFont="1" applyFill="1" applyAlignment="1">
      <alignment vertical="center"/>
    </xf>
    <xf numFmtId="0" fontId="17" fillId="0" borderId="0" xfId="2" applyNumberFormat="1" applyFont="1" applyFill="1" applyAlignment="1">
      <alignment vertical="center"/>
    </xf>
    <xf numFmtId="166" fontId="17" fillId="0" borderId="7" xfId="2" applyNumberFormat="1" applyFont="1" applyFill="1" applyBorder="1" applyAlignment="1">
      <alignment horizontal="right" vertical="center"/>
    </xf>
    <xf numFmtId="166" fontId="17" fillId="0" borderId="0" xfId="2" applyNumberFormat="1" applyFont="1" applyFill="1" applyBorder="1" applyAlignment="1">
      <alignment horizontal="right" vertical="center"/>
    </xf>
    <xf numFmtId="166" fontId="30" fillId="0" borderId="7" xfId="2" applyNumberFormat="1" applyFont="1" applyFill="1" applyBorder="1" applyAlignment="1">
      <alignment horizontal="right" vertical="center"/>
    </xf>
    <xf numFmtId="0" fontId="17" fillId="0" borderId="0" xfId="7" applyNumberFormat="1" applyFont="1" applyFill="1" applyAlignment="1">
      <alignment horizontal="left" vertical="center"/>
    </xf>
    <xf numFmtId="0" fontId="19" fillId="0" borderId="0" xfId="2" applyNumberFormat="1" applyFont="1" applyFill="1" applyAlignment="1">
      <alignment vertical="center"/>
    </xf>
    <xf numFmtId="165" fontId="18" fillId="0" borderId="0" xfId="2" applyNumberFormat="1" applyFont="1" applyFill="1" applyBorder="1" applyAlignment="1">
      <alignment vertical="center"/>
    </xf>
    <xf numFmtId="0" fontId="19" fillId="0" borderId="0" xfId="7" applyFont="1" applyFill="1" applyAlignment="1">
      <alignment vertical="center"/>
    </xf>
    <xf numFmtId="37" fontId="17" fillId="0" borderId="0" xfId="21" applyNumberFormat="1" applyFont="1" applyFill="1" applyAlignment="1">
      <alignment vertical="center"/>
    </xf>
    <xf numFmtId="0" fontId="17" fillId="0" borderId="0" xfId="7" applyFont="1" applyFill="1" applyAlignment="1">
      <alignment vertical="center"/>
    </xf>
    <xf numFmtId="164" fontId="17" fillId="0" borderId="0" xfId="2" applyFont="1" applyFill="1" applyAlignment="1">
      <alignment vertical="center"/>
    </xf>
    <xf numFmtId="0" fontId="17" fillId="0" borderId="0" xfId="2" applyNumberFormat="1" applyFont="1" applyFill="1" applyAlignment="1">
      <alignment horizontal="left" vertical="center"/>
    </xf>
    <xf numFmtId="0" fontId="19" fillId="0" borderId="0" xfId="2" applyNumberFormat="1" applyFont="1" applyFill="1" applyAlignment="1">
      <alignment horizontal="left" vertical="center"/>
    </xf>
    <xf numFmtId="0" fontId="17" fillId="0" borderId="0" xfId="12" applyNumberFormat="1" applyFont="1" applyFill="1" applyAlignment="1">
      <alignment horizontal="left" vertical="center"/>
    </xf>
    <xf numFmtId="0" fontId="17" fillId="0" borderId="0" xfId="38" applyNumberFormat="1" applyFont="1" applyFill="1" applyAlignment="1">
      <alignment horizontal="left" vertical="center"/>
    </xf>
    <xf numFmtId="0" fontId="17" fillId="0" borderId="0" xfId="12" applyNumberFormat="1" applyFont="1" applyFill="1" applyAlignment="1">
      <alignment vertical="center"/>
    </xf>
    <xf numFmtId="164" fontId="17" fillId="0" borderId="0" xfId="12" applyFont="1" applyFill="1" applyAlignment="1">
      <alignment vertical="center"/>
    </xf>
    <xf numFmtId="165" fontId="17" fillId="0" borderId="0" xfId="12" applyNumberFormat="1" applyFont="1" applyFill="1" applyAlignment="1">
      <alignment vertical="center"/>
    </xf>
    <xf numFmtId="166" fontId="18" fillId="0" borderId="0" xfId="2" applyNumberFormat="1" applyFont="1" applyFill="1" applyAlignment="1">
      <alignment horizontal="left" vertical="center"/>
    </xf>
    <xf numFmtId="0" fontId="16" fillId="0" borderId="0" xfId="2" applyNumberFormat="1" applyFont="1" applyFill="1" applyBorder="1" applyAlignment="1">
      <alignment horizontal="left" vertical="center"/>
    </xf>
    <xf numFmtId="166" fontId="16" fillId="0" borderId="0" xfId="2" applyNumberFormat="1" applyFont="1" applyFill="1" applyBorder="1" applyAlignment="1">
      <alignment horizontal="left" vertical="center"/>
    </xf>
    <xf numFmtId="166" fontId="18" fillId="0" borderId="0" xfId="29" applyNumberFormat="1" applyFont="1" applyFill="1" applyAlignment="1">
      <alignment horizontal="right" vertical="center"/>
    </xf>
    <xf numFmtId="0" fontId="17" fillId="0" borderId="0" xfId="0" applyFont="1" applyAlignment="1">
      <alignment vertical="center"/>
    </xf>
    <xf numFmtId="165" fontId="16" fillId="0" borderId="0" xfId="2" applyNumberFormat="1" applyFont="1" applyFill="1" applyBorder="1" applyAlignment="1">
      <alignment horizontal="left" vertical="center"/>
    </xf>
    <xf numFmtId="166" fontId="16" fillId="0" borderId="0" xfId="2" applyNumberFormat="1" applyFont="1" applyFill="1" applyAlignment="1">
      <alignment horizontal="right" vertical="center"/>
    </xf>
    <xf numFmtId="166" fontId="18" fillId="0" borderId="0" xfId="6" applyNumberFormat="1" applyFont="1" applyFill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9" fillId="0" borderId="0" xfId="1" applyFont="1" applyFill="1" applyAlignment="1">
      <alignment vertical="center"/>
    </xf>
    <xf numFmtId="1" fontId="16" fillId="0" borderId="0" xfId="2" applyNumberFormat="1" applyFont="1" applyFill="1" applyAlignment="1">
      <alignment horizontal="center" vertical="center"/>
    </xf>
    <xf numFmtId="166" fontId="16" fillId="0" borderId="0" xfId="2" applyNumberFormat="1" applyFont="1" applyFill="1" applyBorder="1" applyAlignment="1">
      <alignment horizontal="right" vertical="center"/>
    </xf>
    <xf numFmtId="0" fontId="18" fillId="0" borderId="0" xfId="7" applyFont="1" applyFill="1" applyAlignment="1">
      <alignment vertical="center"/>
    </xf>
    <xf numFmtId="37" fontId="18" fillId="0" borderId="1" xfId="2" applyNumberFormat="1" applyFont="1" applyFill="1" applyBorder="1" applyAlignment="1">
      <alignment horizontal="center" vertical="center"/>
    </xf>
    <xf numFmtId="166" fontId="18" fillId="0" borderId="1" xfId="6" applyNumberFormat="1" applyFont="1" applyFill="1" applyBorder="1" applyAlignment="1">
      <alignment horizontal="right" vertical="center"/>
    </xf>
    <xf numFmtId="166" fontId="16" fillId="0" borderId="1" xfId="2" applyNumberFormat="1" applyFont="1" applyFill="1" applyBorder="1" applyAlignment="1">
      <alignment horizontal="right" vertical="center"/>
    </xf>
    <xf numFmtId="37" fontId="16" fillId="0" borderId="0" xfId="2" applyNumberFormat="1" applyFont="1" applyFill="1" applyAlignment="1">
      <alignment horizontal="center" vertical="center"/>
    </xf>
    <xf numFmtId="165" fontId="16" fillId="0" borderId="0" xfId="2" applyNumberFormat="1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8" fillId="0" borderId="0" xfId="6" applyFont="1" applyFill="1" applyAlignment="1">
      <alignment vertical="center"/>
    </xf>
    <xf numFmtId="171" fontId="18" fillId="0" borderId="0" xfId="2" applyNumberFormat="1" applyFont="1" applyFill="1" applyBorder="1" applyAlignment="1">
      <alignment horizontal="right" vertical="center"/>
    </xf>
    <xf numFmtId="0" fontId="20" fillId="0" borderId="0" xfId="6" applyFont="1" applyFill="1" applyAlignment="1">
      <alignment vertical="center"/>
    </xf>
    <xf numFmtId="164" fontId="20" fillId="0" borderId="0" xfId="2" applyFont="1" applyFill="1" applyAlignment="1">
      <alignment vertical="center"/>
    </xf>
    <xf numFmtId="37" fontId="20" fillId="0" borderId="0" xfId="2" applyNumberFormat="1" applyFont="1" applyFill="1" applyAlignment="1">
      <alignment horizontal="center" vertical="center"/>
    </xf>
    <xf numFmtId="166" fontId="20" fillId="0" borderId="0" xfId="2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2" fillId="0" borderId="0" xfId="21" applyFont="1" applyFill="1" applyAlignment="1">
      <alignment vertical="center"/>
    </xf>
    <xf numFmtId="0" fontId="23" fillId="0" borderId="0" xfId="21" applyFont="1" applyFill="1" applyAlignment="1">
      <alignment horizontal="left" vertical="center"/>
    </xf>
    <xf numFmtId="0" fontId="23" fillId="0" borderId="0" xfId="21" applyFont="1" applyFill="1" applyAlignment="1">
      <alignment vertical="center"/>
    </xf>
    <xf numFmtId="166" fontId="23" fillId="0" borderId="0" xfId="21" applyNumberFormat="1" applyFont="1" applyFill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21" applyFont="1" applyFill="1" applyAlignment="1">
      <alignment horizontal="centerContinuous" vertical="center"/>
    </xf>
    <xf numFmtId="166" fontId="23" fillId="0" borderId="0" xfId="21" applyNumberFormat="1" applyFont="1" applyFill="1" applyAlignment="1">
      <alignment horizontal="centerContinuous" vertical="center"/>
    </xf>
    <xf numFmtId="166" fontId="23" fillId="0" borderId="0" xfId="21" applyNumberFormat="1" applyFont="1" applyFill="1" applyAlignment="1">
      <alignment horizontal="center" vertical="center"/>
    </xf>
    <xf numFmtId="0" fontId="23" fillId="0" borderId="1" xfId="21" applyFont="1" applyFill="1" applyBorder="1" applyAlignment="1">
      <alignment horizontal="left" vertical="center"/>
    </xf>
    <xf numFmtId="0" fontId="23" fillId="0" borderId="1" xfId="21" applyFont="1" applyFill="1" applyBorder="1" applyAlignment="1">
      <alignment horizontal="centerContinuous" vertical="center"/>
    </xf>
    <xf numFmtId="166" fontId="23" fillId="0" borderId="1" xfId="21" applyNumberFormat="1" applyFont="1" applyFill="1" applyBorder="1" applyAlignment="1">
      <alignment horizontal="centerContinuous" vertical="center"/>
    </xf>
    <xf numFmtId="164" fontId="23" fillId="0" borderId="0" xfId="8" applyNumberFormat="1" applyFont="1" applyFill="1" applyAlignment="1">
      <alignment vertical="center"/>
    </xf>
    <xf numFmtId="164" fontId="23" fillId="0" borderId="0" xfId="8" quotePrefix="1" applyNumberFormat="1" applyFont="1" applyFill="1" applyAlignment="1">
      <alignment vertical="center"/>
    </xf>
    <xf numFmtId="166" fontId="23" fillId="0" borderId="0" xfId="8" applyNumberFormat="1" applyFont="1" applyFill="1" applyBorder="1" applyAlignment="1">
      <alignment vertical="center"/>
    </xf>
    <xf numFmtId="166" fontId="23" fillId="0" borderId="0" xfId="8" applyNumberFormat="1" applyFont="1" applyFill="1" applyAlignment="1">
      <alignment vertical="center"/>
    </xf>
    <xf numFmtId="164" fontId="22" fillId="0" borderId="0" xfId="8" applyFont="1" applyFill="1" applyAlignment="1">
      <alignment horizontal="right" vertical="center"/>
    </xf>
    <xf numFmtId="166" fontId="22" fillId="0" borderId="0" xfId="8" applyNumberFormat="1" applyFont="1" applyFill="1" applyBorder="1" applyAlignment="1">
      <alignment horizontal="center" vertical="center"/>
    </xf>
    <xf numFmtId="166" fontId="22" fillId="0" borderId="0" xfId="8" applyNumberFormat="1" applyFont="1" applyFill="1" applyAlignment="1">
      <alignment horizontal="right" vertical="center"/>
    </xf>
    <xf numFmtId="166" fontId="22" fillId="0" borderId="0" xfId="8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166" fontId="22" fillId="0" borderId="1" xfId="8" applyNumberFormat="1" applyFont="1" applyFill="1" applyBorder="1" applyAlignment="1">
      <alignment horizontal="right" vertical="center"/>
    </xf>
    <xf numFmtId="166" fontId="23" fillId="0" borderId="0" xfId="8" applyNumberFormat="1" applyFont="1" applyFill="1" applyBorder="1" applyAlignment="1">
      <alignment horizontal="right" vertical="center"/>
    </xf>
    <xf numFmtId="166" fontId="23" fillId="0" borderId="0" xfId="8" applyNumberFormat="1" applyFont="1" applyFill="1" applyAlignment="1">
      <alignment horizontal="right" vertical="center"/>
    </xf>
    <xf numFmtId="0" fontId="22" fillId="0" borderId="0" xfId="8" applyNumberFormat="1" applyFont="1" applyFill="1" applyAlignment="1">
      <alignment vertical="center"/>
    </xf>
    <xf numFmtId="0" fontId="23" fillId="0" borderId="0" xfId="8" applyNumberFormat="1" applyFont="1" applyFill="1" applyAlignment="1">
      <alignment vertical="center"/>
    </xf>
    <xf numFmtId="166" fontId="23" fillId="0" borderId="1" xfId="8" applyNumberFormat="1" applyFont="1" applyFill="1" applyBorder="1" applyAlignment="1">
      <alignment horizontal="right" vertical="center"/>
    </xf>
    <xf numFmtId="0" fontId="23" fillId="0" borderId="0" xfId="8" applyNumberFormat="1" applyFont="1" applyFill="1" applyBorder="1" applyAlignment="1">
      <alignment vertical="center"/>
    </xf>
    <xf numFmtId="164" fontId="23" fillId="0" borderId="0" xfId="8" applyNumberFormat="1" applyFont="1" applyFill="1" applyBorder="1" applyAlignment="1">
      <alignment vertical="center"/>
    </xf>
    <xf numFmtId="166" fontId="23" fillId="0" borderId="2" xfId="8" applyNumberFormat="1" applyFont="1" applyFill="1" applyBorder="1" applyAlignment="1">
      <alignment horizontal="right" vertical="center"/>
    </xf>
    <xf numFmtId="166" fontId="23" fillId="0" borderId="0" xfId="8" applyNumberFormat="1" applyFont="1" applyFill="1" applyBorder="1" applyAlignment="1">
      <alignment horizontal="center" vertical="center"/>
    </xf>
    <xf numFmtId="166" fontId="23" fillId="0" borderId="0" xfId="8" applyNumberFormat="1" applyFont="1" applyFill="1" applyAlignment="1">
      <alignment horizontal="center" vertical="center"/>
    </xf>
    <xf numFmtId="166" fontId="26" fillId="0" borderId="0" xfId="8" applyNumberFormat="1" applyFont="1" applyFill="1" applyBorder="1" applyAlignment="1">
      <alignment horizontal="right" vertical="center"/>
    </xf>
    <xf numFmtId="166" fontId="26" fillId="0" borderId="0" xfId="8" applyNumberFormat="1" applyFont="1" applyFill="1" applyAlignment="1">
      <alignment horizontal="right" vertical="center"/>
    </xf>
    <xf numFmtId="164" fontId="23" fillId="0" borderId="1" xfId="2" applyFont="1" applyFill="1" applyBorder="1" applyAlignment="1">
      <alignment vertical="center"/>
    </xf>
    <xf numFmtId="166" fontId="23" fillId="0" borderId="1" xfId="2" applyNumberFormat="1" applyFont="1" applyFill="1" applyBorder="1" applyAlignment="1">
      <alignment horizontal="right" vertical="center"/>
    </xf>
    <xf numFmtId="166" fontId="23" fillId="0" borderId="1" xfId="6" applyNumberFormat="1" applyFont="1" applyFill="1" applyBorder="1" applyAlignment="1">
      <alignment horizontal="right" vertical="center"/>
    </xf>
    <xf numFmtId="166" fontId="22" fillId="0" borderId="1" xfId="2" applyNumberFormat="1" applyFont="1" applyFill="1" applyBorder="1" applyAlignment="1">
      <alignment horizontal="right" vertical="center"/>
    </xf>
    <xf numFmtId="164" fontId="23" fillId="0" borderId="0" xfId="8" applyFont="1" applyFill="1" applyAlignment="1">
      <alignment vertical="center"/>
    </xf>
    <xf numFmtId="166" fontId="27" fillId="0" borderId="0" xfId="8" applyNumberFormat="1" applyFont="1" applyFill="1" applyAlignment="1">
      <alignment vertical="center"/>
    </xf>
    <xf numFmtId="166" fontId="23" fillId="0" borderId="1" xfId="8" applyNumberFormat="1" applyFont="1" applyFill="1" applyBorder="1" applyAlignment="1">
      <alignment vertical="center"/>
    </xf>
    <xf numFmtId="166" fontId="23" fillId="0" borderId="8" xfId="8" applyNumberFormat="1" applyFont="1" applyFill="1" applyBorder="1" applyAlignment="1">
      <alignment vertical="center"/>
    </xf>
    <xf numFmtId="166" fontId="28" fillId="0" borderId="0" xfId="8" applyNumberFormat="1" applyFont="1" applyFill="1" applyAlignment="1">
      <alignment vertical="center"/>
    </xf>
    <xf numFmtId="166" fontId="23" fillId="0" borderId="7" xfId="8" applyNumberFormat="1" applyFont="1" applyFill="1" applyBorder="1" applyAlignment="1">
      <alignment vertical="center"/>
    </xf>
    <xf numFmtId="0" fontId="16" fillId="0" borderId="0" xfId="21" applyFont="1" applyFill="1" applyAlignment="1">
      <alignment vertical="center"/>
    </xf>
    <xf numFmtId="0" fontId="18" fillId="0" borderId="0" xfId="21" applyFont="1" applyFill="1" applyAlignment="1">
      <alignment vertical="center"/>
    </xf>
    <xf numFmtId="166" fontId="18" fillId="0" borderId="0" xfId="21" applyNumberFormat="1" applyFont="1" applyFill="1" applyAlignment="1">
      <alignment vertical="center"/>
    </xf>
    <xf numFmtId="0" fontId="18" fillId="0" borderId="0" xfId="21" applyFont="1" applyFill="1" applyAlignment="1">
      <alignment horizontal="centerContinuous" vertical="center"/>
    </xf>
    <xf numFmtId="166" fontId="18" fillId="0" borderId="0" xfId="21" applyNumberFormat="1" applyFont="1" applyFill="1" applyAlignment="1">
      <alignment horizontal="centerContinuous" vertical="center"/>
    </xf>
    <xf numFmtId="0" fontId="18" fillId="0" borderId="1" xfId="21" applyFont="1" applyFill="1" applyBorder="1" applyAlignment="1">
      <alignment vertical="center"/>
    </xf>
    <xf numFmtId="0" fontId="18" fillId="0" borderId="1" xfId="21" applyFont="1" applyFill="1" applyBorder="1" applyAlignment="1">
      <alignment horizontal="centerContinuous" vertical="center"/>
    </xf>
    <xf numFmtId="166" fontId="18" fillId="0" borderId="1" xfId="21" applyNumberFormat="1" applyFont="1" applyFill="1" applyBorder="1" applyAlignment="1">
      <alignment horizontal="centerContinuous" vertical="center"/>
    </xf>
    <xf numFmtId="0" fontId="18" fillId="0" borderId="0" xfId="21" applyFont="1" applyFill="1" applyBorder="1" applyAlignment="1">
      <alignment vertical="center"/>
    </xf>
    <xf numFmtId="0" fontId="18" fillId="0" borderId="0" xfId="21" applyFont="1" applyFill="1" applyBorder="1" applyAlignment="1">
      <alignment horizontal="centerContinuous" vertical="center"/>
    </xf>
    <xf numFmtId="166" fontId="18" fillId="0" borderId="0" xfId="21" applyNumberFormat="1" applyFont="1" applyFill="1" applyBorder="1" applyAlignment="1">
      <alignment horizontal="centerContinuous" vertical="center"/>
    </xf>
    <xf numFmtId="164" fontId="18" fillId="0" borderId="0" xfId="8" applyNumberFormat="1" applyFont="1" applyFill="1" applyAlignment="1">
      <alignment vertical="center"/>
    </xf>
    <xf numFmtId="164" fontId="18" fillId="0" borderId="0" xfId="8" quotePrefix="1" applyNumberFormat="1" applyFont="1" applyFill="1" applyAlignment="1">
      <alignment vertical="center"/>
    </xf>
    <xf numFmtId="166" fontId="18" fillId="0" borderId="0" xfId="8" applyNumberFormat="1" applyFont="1" applyFill="1" applyBorder="1" applyAlignment="1">
      <alignment horizontal="right" vertical="center"/>
    </xf>
    <xf numFmtId="164" fontId="16" fillId="0" borderId="0" xfId="8" applyFont="1" applyFill="1" applyAlignment="1">
      <alignment vertical="center"/>
    </xf>
    <xf numFmtId="165" fontId="16" fillId="0" borderId="0" xfId="8" applyNumberFormat="1" applyFont="1" applyFill="1" applyAlignment="1">
      <alignment vertical="center"/>
    </xf>
    <xf numFmtId="166" fontId="16" fillId="0" borderId="0" xfId="8" applyNumberFormat="1" applyFont="1" applyFill="1" applyAlignment="1">
      <alignment horizontal="right" vertical="center"/>
    </xf>
    <xf numFmtId="166" fontId="16" fillId="0" borderId="0" xfId="8" applyNumberFormat="1" applyFont="1" applyFill="1" applyBorder="1" applyAlignment="1">
      <alignment horizontal="right" vertical="center"/>
    </xf>
    <xf numFmtId="166" fontId="16" fillId="0" borderId="0" xfId="8" applyNumberFormat="1" applyFont="1" applyFill="1" applyBorder="1" applyAlignment="1">
      <alignment horizontal="center" vertical="center"/>
    </xf>
    <xf numFmtId="166" fontId="16" fillId="0" borderId="1" xfId="8" applyNumberFormat="1" applyFont="1" applyFill="1" applyBorder="1" applyAlignment="1">
      <alignment horizontal="right" vertical="center"/>
    </xf>
    <xf numFmtId="166" fontId="18" fillId="0" borderId="0" xfId="8" applyNumberFormat="1" applyFont="1" applyFill="1" applyBorder="1" applyAlignment="1">
      <alignment horizontal="center" vertical="center"/>
    </xf>
    <xf numFmtId="166" fontId="18" fillId="0" borderId="0" xfId="8" applyNumberFormat="1" applyFont="1" applyFill="1" applyAlignment="1">
      <alignment horizontal="center" vertical="center"/>
    </xf>
    <xf numFmtId="0" fontId="16" fillId="0" borderId="0" xfId="8" applyNumberFormat="1" applyFont="1" applyFill="1" applyAlignment="1">
      <alignment vertical="center"/>
    </xf>
    <xf numFmtId="0" fontId="18" fillId="0" borderId="0" xfId="8" applyNumberFormat="1" applyFont="1" applyFill="1" applyAlignment="1">
      <alignment vertical="center"/>
    </xf>
    <xf numFmtId="165" fontId="18" fillId="0" borderId="0" xfId="8" applyNumberFormat="1" applyFont="1" applyFill="1" applyAlignment="1">
      <alignment vertical="center"/>
    </xf>
    <xf numFmtId="164" fontId="18" fillId="0" borderId="0" xfId="8" applyFont="1" applyFill="1" applyAlignment="1">
      <alignment vertical="center"/>
    </xf>
    <xf numFmtId="166" fontId="18" fillId="0" borderId="1" xfId="8" applyNumberFormat="1" applyFont="1" applyFill="1" applyBorder="1" applyAlignment="1">
      <alignment horizontal="right" vertical="center"/>
    </xf>
    <xf numFmtId="164" fontId="18" fillId="0" borderId="0" xfId="8" applyNumberFormat="1" applyFont="1" applyFill="1" applyBorder="1" applyAlignment="1">
      <alignment vertical="center"/>
    </xf>
    <xf numFmtId="166" fontId="18" fillId="0" borderId="1" xfId="2" applyNumberFormat="1" applyFont="1" applyFill="1" applyBorder="1" applyAlignment="1">
      <alignment horizontal="center" vertical="center"/>
    </xf>
    <xf numFmtId="0" fontId="19" fillId="0" borderId="0" xfId="2" applyNumberFormat="1" applyFont="1" applyFill="1" applyBorder="1" applyAlignment="1">
      <alignment horizontal="left" vertical="center"/>
    </xf>
    <xf numFmtId="0" fontId="16" fillId="0" borderId="0" xfId="2" applyNumberFormat="1" applyFont="1" applyFill="1" applyBorder="1" applyAlignment="1">
      <alignment horizontal="center" vertical="center"/>
    </xf>
    <xf numFmtId="165" fontId="18" fillId="0" borderId="0" xfId="8" applyNumberFormat="1" applyFont="1" applyFill="1" applyAlignment="1">
      <alignment horizontal="center" vertical="center"/>
    </xf>
    <xf numFmtId="164" fontId="18" fillId="0" borderId="0" xfId="2" applyFont="1" applyFill="1" applyBorder="1" applyAlignment="1">
      <alignment vertical="center"/>
    </xf>
    <xf numFmtId="165" fontId="18" fillId="0" borderId="0" xfId="2" applyNumberFormat="1" applyFont="1" applyFill="1" applyBorder="1" applyAlignment="1">
      <alignment horizontal="right" vertical="center"/>
    </xf>
    <xf numFmtId="165" fontId="18" fillId="0" borderId="0" xfId="8" quotePrefix="1" applyNumberFormat="1" applyFont="1" applyFill="1" applyAlignment="1">
      <alignment horizontal="center" vertical="center"/>
    </xf>
    <xf numFmtId="166" fontId="18" fillId="0" borderId="7" xfId="2" applyNumberFormat="1" applyFont="1" applyFill="1" applyBorder="1" applyAlignment="1">
      <alignment horizontal="right" vertical="center"/>
    </xf>
    <xf numFmtId="166" fontId="18" fillId="0" borderId="0" xfId="29" applyNumberFormat="1" applyFont="1" applyFill="1" applyBorder="1" applyAlignment="1">
      <alignment horizontal="right" vertical="center"/>
    </xf>
    <xf numFmtId="0" fontId="18" fillId="0" borderId="0" xfId="2" applyNumberFormat="1" applyFont="1" applyFill="1" applyBorder="1" applyAlignment="1">
      <alignment horizontal="left" vertical="center"/>
    </xf>
    <xf numFmtId="0" fontId="18" fillId="0" borderId="0" xfId="2" applyNumberFormat="1" applyFont="1" applyFill="1" applyBorder="1" applyAlignment="1">
      <alignment vertical="center"/>
    </xf>
    <xf numFmtId="165" fontId="16" fillId="0" borderId="0" xfId="2" applyNumberFormat="1" applyFont="1" applyFill="1" applyAlignment="1">
      <alignment horizontal="left" vertical="center"/>
    </xf>
    <xf numFmtId="0" fontId="16" fillId="0" borderId="1" xfId="2" applyNumberFormat="1" applyFont="1" applyFill="1" applyBorder="1" applyAlignment="1">
      <alignment horizontal="left" vertical="center"/>
    </xf>
    <xf numFmtId="164" fontId="18" fillId="0" borderId="0" xfId="2" quotePrefix="1" applyFont="1" applyFill="1" applyAlignment="1">
      <alignment horizontal="center" vertical="center"/>
    </xf>
    <xf numFmtId="164" fontId="16" fillId="0" borderId="0" xfId="2" applyFont="1" applyFill="1" applyBorder="1" applyAlignment="1">
      <alignment vertical="center"/>
    </xf>
    <xf numFmtId="164" fontId="16" fillId="0" borderId="0" xfId="2" applyFont="1" applyFill="1" applyAlignment="1">
      <alignment horizontal="center" vertical="center"/>
    </xf>
    <xf numFmtId="0" fontId="18" fillId="0" borderId="0" xfId="38" applyNumberFormat="1" applyFont="1" applyFill="1" applyAlignment="1">
      <alignment vertical="center"/>
    </xf>
    <xf numFmtId="164" fontId="18" fillId="0" borderId="0" xfId="12" applyFont="1" applyFill="1" applyAlignment="1">
      <alignment vertical="center"/>
    </xf>
    <xf numFmtId="0" fontId="29" fillId="0" borderId="0" xfId="7" applyFont="1" applyFill="1" applyAlignment="1">
      <alignment vertical="center"/>
    </xf>
    <xf numFmtId="0" fontId="29" fillId="0" borderId="0" xfId="7" applyFont="1" applyFill="1" applyAlignment="1">
      <alignment horizontal="center" vertical="center"/>
    </xf>
    <xf numFmtId="0" fontId="29" fillId="0" borderId="0" xfId="7" applyFont="1" applyFill="1" applyBorder="1" applyAlignment="1">
      <alignment vertical="center"/>
    </xf>
    <xf numFmtId="0" fontId="18" fillId="0" borderId="0" xfId="38" applyNumberFormat="1" applyFont="1" applyFill="1" applyAlignment="1">
      <alignment horizontal="left" vertical="center"/>
    </xf>
    <xf numFmtId="164" fontId="31" fillId="0" borderId="0" xfId="2" applyFont="1" applyFill="1" applyAlignment="1">
      <alignment vertical="center"/>
    </xf>
    <xf numFmtId="165" fontId="31" fillId="0" borderId="0" xfId="12" applyNumberFormat="1" applyFont="1" applyFill="1" applyAlignment="1">
      <alignment vertical="center"/>
    </xf>
    <xf numFmtId="164" fontId="31" fillId="0" borderId="0" xfId="12" applyFont="1" applyFill="1" applyAlignment="1">
      <alignment vertical="center"/>
    </xf>
    <xf numFmtId="166" fontId="16" fillId="0" borderId="0" xfId="9" applyNumberFormat="1" applyFont="1" applyFill="1" applyBorder="1" applyAlignment="1">
      <alignment horizontal="center" vertical="center"/>
    </xf>
    <xf numFmtId="166" fontId="16" fillId="0" borderId="0" xfId="2" applyNumberFormat="1" applyFont="1" applyFill="1" applyBorder="1" applyAlignment="1">
      <alignment horizontal="center" vertical="center"/>
    </xf>
    <xf numFmtId="49" fontId="16" fillId="0" borderId="0" xfId="9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6" fillId="0" borderId="0" xfId="2" applyNumberFormat="1" applyFont="1" applyFill="1" applyAlignment="1">
      <alignment horizontal="left" vertical="center"/>
    </xf>
    <xf numFmtId="172" fontId="18" fillId="0" borderId="2" xfId="2" applyNumberFormat="1" applyFont="1" applyFill="1" applyBorder="1" applyAlignment="1">
      <alignment horizontal="right" vertical="center"/>
    </xf>
    <xf numFmtId="0" fontId="18" fillId="0" borderId="0" xfId="2" quotePrefix="1" applyNumberFormat="1" applyFont="1" applyFill="1" applyAlignment="1">
      <alignment vertical="center"/>
    </xf>
    <xf numFmtId="0" fontId="18" fillId="0" borderId="0" xfId="0" quotePrefix="1" applyFont="1" applyAlignment="1">
      <alignment vertical="center"/>
    </xf>
    <xf numFmtId="0" fontId="16" fillId="0" borderId="1" xfId="2" applyNumberFormat="1" applyFont="1" applyFill="1" applyBorder="1" applyAlignment="1">
      <alignment horizontal="left" vertical="center"/>
    </xf>
    <xf numFmtId="166" fontId="16" fillId="0" borderId="1" xfId="9" applyNumberFormat="1" applyFont="1" applyFill="1" applyBorder="1" applyAlignment="1">
      <alignment horizontal="center" vertical="center"/>
    </xf>
    <xf numFmtId="166" fontId="16" fillId="0" borderId="1" xfId="2" applyNumberFormat="1" applyFont="1" applyFill="1" applyBorder="1" applyAlignment="1">
      <alignment horizontal="center" vertical="center"/>
    </xf>
    <xf numFmtId="0" fontId="16" fillId="0" borderId="0" xfId="2" applyNumberFormat="1" applyFont="1" applyFill="1" applyAlignment="1">
      <alignment horizontal="left" vertical="center"/>
    </xf>
    <xf numFmtId="166" fontId="16" fillId="0" borderId="0" xfId="9" applyNumberFormat="1" applyFont="1" applyFill="1" applyBorder="1" applyAlignment="1">
      <alignment horizontal="center" vertical="center"/>
    </xf>
    <xf numFmtId="166" fontId="22" fillId="0" borderId="1" xfId="8" applyNumberFormat="1" applyFont="1" applyFill="1" applyBorder="1" applyAlignment="1">
      <alignment horizontal="center" vertical="center"/>
    </xf>
    <xf numFmtId="166" fontId="22" fillId="0" borderId="6" xfId="8" applyNumberFormat="1" applyFont="1" applyFill="1" applyBorder="1" applyAlignment="1">
      <alignment horizontal="center" vertical="center"/>
    </xf>
    <xf numFmtId="166" fontId="16" fillId="0" borderId="1" xfId="8" applyNumberFormat="1" applyFont="1" applyFill="1" applyBorder="1" applyAlignment="1">
      <alignment horizontal="center" vertical="center"/>
    </xf>
    <xf numFmtId="166" fontId="16" fillId="0" borderId="1" xfId="8" applyNumberFormat="1" applyFont="1" applyFill="1" applyBorder="1" applyAlignment="1">
      <alignment horizontal="right" vertical="center"/>
    </xf>
    <xf numFmtId="166" fontId="16" fillId="0" borderId="6" xfId="8" applyNumberFormat="1" applyFont="1" applyFill="1" applyBorder="1" applyAlignment="1">
      <alignment horizontal="center" vertical="center"/>
    </xf>
    <xf numFmtId="0" fontId="19" fillId="0" borderId="0" xfId="2" applyNumberFormat="1" applyFont="1" applyFill="1" applyAlignment="1">
      <alignment horizontal="left" vertical="center"/>
    </xf>
    <xf numFmtId="0" fontId="19" fillId="0" borderId="1" xfId="2" applyNumberFormat="1" applyFont="1" applyFill="1" applyBorder="1" applyAlignment="1">
      <alignment horizontal="left" vertical="center"/>
    </xf>
  </cellXfs>
  <cellStyles count="39">
    <cellStyle name="Comma 2" xfId="8"/>
    <cellStyle name="Comma 2 2" xfId="9"/>
    <cellStyle name="Comma 2 7" xfId="4"/>
    <cellStyle name="Comma 3" xfId="10"/>
    <cellStyle name="Comma 4" xfId="11"/>
    <cellStyle name="Comma 5" xfId="2"/>
    <cellStyle name="Comma 8" xfId="5"/>
    <cellStyle name="Comma 9 3" xfId="12"/>
    <cellStyle name="comma zerodec" xfId="13"/>
    <cellStyle name="Currency1" xfId="14"/>
    <cellStyle name="Dollar (zero dec)" xfId="15"/>
    <cellStyle name="Grey" xfId="16"/>
    <cellStyle name="Input [yellow]" xfId="17"/>
    <cellStyle name="no dec" xfId="18"/>
    <cellStyle name="Normal" xfId="0" builtinId="0"/>
    <cellStyle name="Normal - Style1" xfId="19"/>
    <cellStyle name="Normal 2" xfId="20"/>
    <cellStyle name="Normal 2 2" xfId="21"/>
    <cellStyle name="Normal 2 2 2" xfId="22"/>
    <cellStyle name="Normal 2 3" xfId="7"/>
    <cellStyle name="Normal 3" xfId="23"/>
    <cellStyle name="Normal 4" xfId="24"/>
    <cellStyle name="Normal 5" xfId="25"/>
    <cellStyle name="Normal 6" xfId="1"/>
    <cellStyle name="Normal 7" xfId="26"/>
    <cellStyle name="Normal 71" xfId="27"/>
    <cellStyle name="Normal 9" xfId="3"/>
    <cellStyle name="Normal_HEMRAJE03-Q1" xfId="28"/>
    <cellStyle name="Normal_HEMRAJT03-Q1" xfId="29"/>
    <cellStyle name="Normal_HEMRAJT03-Q1 2" xfId="38"/>
    <cellStyle name="Normal_PK FS HRD-Mar'06" xfId="6"/>
    <cellStyle name="Output Amounts" xfId="30"/>
    <cellStyle name="Output Column Headings" xfId="31"/>
    <cellStyle name="Output Line Items" xfId="32"/>
    <cellStyle name="Output Report Heading" xfId="33"/>
    <cellStyle name="Output Report Title" xfId="34"/>
    <cellStyle name="Percent [2]" xfId="35"/>
    <cellStyle name="Percent 2" xfId="36"/>
    <cellStyle name="Quantity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ttana/LOTUS/Equity/2006/tb-Dec06(Cost%20method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Sarawadee%20Na%20Phattha\Desktop\Hemaraj\2016\Q1'2016\CONSO\FS%20HRD-Mar-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YE2016/Hemaraj_YE59%20THAI%20ENG_revis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INYA~1/AppData/Local/Temp/notesF3B52A/Hemaraj%20PCL_Q4%2016-Thai-Cash%20Fl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5300_jun07"/>
      <sheetName val="36300_jun07"/>
      <sheetName val="Sheet1"/>
      <sheetName val="dividend EIE"/>
      <sheetName val="dividend ESIE"/>
      <sheetName val="SUB_cost method_06"/>
      <sheetName val="Related_cost method_06"/>
      <sheetName val="Accu Equity06"/>
      <sheetName val="Accu EquityQ1-Q4'06 "/>
      <sheetName val="BS_ jun06"/>
      <sheetName val="BS_ sep06"/>
      <sheetName val="BS_ dec06"/>
      <sheetName val="Related_cost method_dec05"/>
      <sheetName val="Accu Equity05"/>
      <sheetName val="Sum ADJ Equity"/>
      <sheetName val="Effect"/>
      <sheetName val="Effect (2)"/>
      <sheetName val="Effect (3)"/>
      <sheetName val="12200_elyo"/>
      <sheetName val="12200_gheco"/>
      <sheetName val="12200_sil"/>
      <sheetName val="Fx.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(E)-PL (3Mth)"/>
      <sheetName val="FS HRD-Eng-full"/>
      <sheetName val="Master-BS"/>
      <sheetName val="Master-PL"/>
      <sheetName val="Recla"/>
      <sheetName val="ADJ(Audit)"/>
      <sheetName val="FS(E)-BS "/>
      <sheetName val="FS(E)-PL(Yr)"/>
      <sheetName val="BS(T)"/>
      <sheetName val="งบกำไรขาดทุน(ปี)"/>
      <sheetName val="Market"/>
      <sheetName val="ADJ"/>
      <sheetName val="AR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(T)5-7"/>
      <sheetName val="งบกำไรขาดทุน 8-9"/>
      <sheetName val="10 CONSO (T)"/>
      <sheetName val="11HRD(T)"/>
      <sheetName val="CF_TH"/>
      <sheetName val="CF Thai 12-14"/>
      <sheetName val="CF_TH_PGW (Print Ver003)"/>
      <sheetName val="CF_TH_12-14 (Print Ver003) (2)"/>
      <sheetName val="ENG &gt;&gt;&gt;"/>
      <sheetName val="FS(E)-BS 4-6 "/>
      <sheetName val="FS(E)-PL(Yr) 7-8"/>
      <sheetName val="9 CE CONSO (E)"/>
      <sheetName val="10 CE HRD (E)"/>
      <sheetName val="CF_11-13EN."/>
      <sheetName val="CF_EN"/>
    </sheetNames>
    <sheetDataSet>
      <sheetData sheetId="0"/>
      <sheetData sheetId="1">
        <row r="63">
          <cell r="L6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4"/>
      <sheetName val="งบกำไรขาดทุน(สาม)5-6"/>
      <sheetName val="งบกำไรขาดทุน(เก้า)7-8"/>
      <sheetName val="9CONSO (T)"/>
      <sheetName val="10HRD(T)"/>
      <sheetName val="11-13"/>
      <sheetName val="9-11_Thai"/>
    </sheetNames>
    <sheetDataSet>
      <sheetData sheetId="0"/>
      <sheetData sheetId="1"/>
      <sheetData sheetId="2"/>
      <sheetData sheetId="3"/>
      <sheetData sheetId="4"/>
      <sheetData sheetId="5">
        <row r="10">
          <cell r="F10">
            <v>6340819257</v>
          </cell>
        </row>
        <row r="39">
          <cell r="L3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169"/>
  <sheetViews>
    <sheetView topLeftCell="A17" zoomScaleNormal="100" zoomScaleSheetLayoutView="110" workbookViewId="0">
      <selection activeCell="O119" sqref="O119"/>
    </sheetView>
  </sheetViews>
  <sheetFormatPr defaultColWidth="9" defaultRowHeight="15.95" customHeight="1"/>
  <cols>
    <col min="1" max="3" width="1.7109375" style="41" customWidth="1"/>
    <col min="4" max="4" width="6.85546875" style="41" customWidth="1"/>
    <col min="5" max="5" width="20.5703125" style="41" customWidth="1"/>
    <col min="6" max="6" width="6.42578125" style="41" customWidth="1"/>
    <col min="7" max="7" width="1" style="41" customWidth="1"/>
    <col min="8" max="8" width="13.7109375" style="41" customWidth="1"/>
    <col min="9" max="9" width="1" style="41" customWidth="1"/>
    <col min="10" max="10" width="13.7109375" style="41" customWidth="1"/>
    <col min="11" max="11" width="1" style="41" customWidth="1"/>
    <col min="12" max="12" width="13.7109375" style="41" customWidth="1"/>
    <col min="13" max="13" width="1" style="41" customWidth="1"/>
    <col min="14" max="14" width="13.7109375" style="41" customWidth="1"/>
    <col min="15" max="15" width="9" style="41"/>
    <col min="16" max="18" width="9" style="41" customWidth="1"/>
    <col min="19" max="256" width="9" style="41"/>
    <col min="257" max="270" width="9" style="41" customWidth="1"/>
    <col min="271" max="512" width="9" style="41"/>
    <col min="513" max="526" width="9" style="41" customWidth="1"/>
    <col min="527" max="768" width="9" style="41"/>
    <col min="769" max="782" width="9" style="41" customWidth="1"/>
    <col min="783" max="1024" width="9" style="41"/>
    <col min="1025" max="1038" width="9" style="41" customWidth="1"/>
    <col min="1039" max="1280" width="9" style="41"/>
    <col min="1281" max="1294" width="9" style="41" customWidth="1"/>
    <col min="1295" max="1536" width="9" style="41"/>
    <col min="1537" max="1550" width="9" style="41" customWidth="1"/>
    <col min="1551" max="1792" width="9" style="41"/>
    <col min="1793" max="1806" width="9" style="41" customWidth="1"/>
    <col min="1807" max="2048" width="9" style="41"/>
    <col min="2049" max="2062" width="9" style="41" customWidth="1"/>
    <col min="2063" max="2304" width="9" style="41"/>
    <col min="2305" max="2318" width="9" style="41" customWidth="1"/>
    <col min="2319" max="2560" width="9" style="41"/>
    <col min="2561" max="2574" width="9" style="41" customWidth="1"/>
    <col min="2575" max="2816" width="9" style="41"/>
    <col min="2817" max="2830" width="9" style="41" customWidth="1"/>
    <col min="2831" max="3072" width="9" style="41"/>
    <col min="3073" max="3086" width="9" style="41" customWidth="1"/>
    <col min="3087" max="3328" width="9" style="41"/>
    <col min="3329" max="3342" width="9" style="41" customWidth="1"/>
    <col min="3343" max="3584" width="9" style="41"/>
    <col min="3585" max="3598" width="9" style="41" customWidth="1"/>
    <col min="3599" max="3840" width="9" style="41"/>
    <col min="3841" max="3854" width="9" style="41" customWidth="1"/>
    <col min="3855" max="4096" width="9" style="41"/>
    <col min="4097" max="4110" width="9" style="41" customWidth="1"/>
    <col min="4111" max="4352" width="9" style="41"/>
    <col min="4353" max="4366" width="9" style="41" customWidth="1"/>
    <col min="4367" max="4608" width="9" style="41"/>
    <col min="4609" max="4622" width="9" style="41" customWidth="1"/>
    <col min="4623" max="4864" width="9" style="41"/>
    <col min="4865" max="4878" width="9" style="41" customWidth="1"/>
    <col min="4879" max="5120" width="9" style="41"/>
    <col min="5121" max="5134" width="9" style="41" customWidth="1"/>
    <col min="5135" max="5376" width="9" style="41"/>
    <col min="5377" max="5390" width="9" style="41" customWidth="1"/>
    <col min="5391" max="5632" width="9" style="41"/>
    <col min="5633" max="5646" width="9" style="41" customWidth="1"/>
    <col min="5647" max="5888" width="9" style="41"/>
    <col min="5889" max="5902" width="9" style="41" customWidth="1"/>
    <col min="5903" max="6144" width="9" style="41"/>
    <col min="6145" max="6158" width="9" style="41" customWidth="1"/>
    <col min="6159" max="6400" width="9" style="41"/>
    <col min="6401" max="6414" width="9" style="41" customWidth="1"/>
    <col min="6415" max="6656" width="9" style="41"/>
    <col min="6657" max="6670" width="9" style="41" customWidth="1"/>
    <col min="6671" max="6912" width="9" style="41"/>
    <col min="6913" max="6926" width="9" style="41" customWidth="1"/>
    <col min="6927" max="7168" width="9" style="41"/>
    <col min="7169" max="7182" width="9" style="41" customWidth="1"/>
    <col min="7183" max="7424" width="9" style="41"/>
    <col min="7425" max="7438" width="9" style="41" customWidth="1"/>
    <col min="7439" max="7680" width="9" style="41"/>
    <col min="7681" max="7694" width="9" style="41" customWidth="1"/>
    <col min="7695" max="7936" width="9" style="41"/>
    <col min="7937" max="7950" width="9" style="41" customWidth="1"/>
    <col min="7951" max="8192" width="9" style="41"/>
    <col min="8193" max="8206" width="9" style="41" customWidth="1"/>
    <col min="8207" max="8448" width="9" style="41"/>
    <col min="8449" max="8462" width="9" style="41" customWidth="1"/>
    <col min="8463" max="8704" width="9" style="41"/>
    <col min="8705" max="8718" width="9" style="41" customWidth="1"/>
    <col min="8719" max="8960" width="9" style="41"/>
    <col min="8961" max="8974" width="9" style="41" customWidth="1"/>
    <col min="8975" max="9216" width="9" style="41"/>
    <col min="9217" max="9230" width="9" style="41" customWidth="1"/>
    <col min="9231" max="9472" width="9" style="41"/>
    <col min="9473" max="9486" width="9" style="41" customWidth="1"/>
    <col min="9487" max="9728" width="9" style="41"/>
    <col min="9729" max="9742" width="9" style="41" customWidth="1"/>
    <col min="9743" max="9984" width="9" style="41"/>
    <col min="9985" max="9998" width="9" style="41" customWidth="1"/>
    <col min="9999" max="10240" width="9" style="41"/>
    <col min="10241" max="10254" width="9" style="41" customWidth="1"/>
    <col min="10255" max="10496" width="9" style="41"/>
    <col min="10497" max="10510" width="9" style="41" customWidth="1"/>
    <col min="10511" max="10752" width="9" style="41"/>
    <col min="10753" max="10766" width="9" style="41" customWidth="1"/>
    <col min="10767" max="11008" width="9" style="41"/>
    <col min="11009" max="11022" width="9" style="41" customWidth="1"/>
    <col min="11023" max="11264" width="9" style="41"/>
    <col min="11265" max="11278" width="9" style="41" customWidth="1"/>
    <col min="11279" max="11520" width="9" style="41"/>
    <col min="11521" max="11534" width="9" style="41" customWidth="1"/>
    <col min="11535" max="11776" width="9" style="41"/>
    <col min="11777" max="11790" width="9" style="41" customWidth="1"/>
    <col min="11791" max="12032" width="9" style="41"/>
    <col min="12033" max="12046" width="9" style="41" customWidth="1"/>
    <col min="12047" max="12288" width="9" style="41"/>
    <col min="12289" max="12302" width="9" style="41" customWidth="1"/>
    <col min="12303" max="12544" width="9" style="41"/>
    <col min="12545" max="12558" width="9" style="41" customWidth="1"/>
    <col min="12559" max="12800" width="9" style="41"/>
    <col min="12801" max="12814" width="9" style="41" customWidth="1"/>
    <col min="12815" max="13056" width="9" style="41"/>
    <col min="13057" max="13070" width="9" style="41" customWidth="1"/>
    <col min="13071" max="13312" width="9" style="41"/>
    <col min="13313" max="13326" width="9" style="41" customWidth="1"/>
    <col min="13327" max="13568" width="9" style="41"/>
    <col min="13569" max="13582" width="9" style="41" customWidth="1"/>
    <col min="13583" max="13824" width="9" style="41"/>
    <col min="13825" max="13838" width="9" style="41" customWidth="1"/>
    <col min="13839" max="14080" width="9" style="41"/>
    <col min="14081" max="14094" width="9" style="41" customWidth="1"/>
    <col min="14095" max="14336" width="9" style="41"/>
    <col min="14337" max="14350" width="9" style="41" customWidth="1"/>
    <col min="14351" max="14592" width="9" style="41"/>
    <col min="14593" max="14606" width="9" style="41" customWidth="1"/>
    <col min="14607" max="14848" width="9" style="41"/>
    <col min="14849" max="14862" width="9" style="41" customWidth="1"/>
    <col min="14863" max="15104" width="9" style="41"/>
    <col min="15105" max="15118" width="9" style="41" customWidth="1"/>
    <col min="15119" max="15360" width="9" style="41"/>
    <col min="15361" max="15374" width="9" style="41" customWidth="1"/>
    <col min="15375" max="15616" width="9" style="41"/>
    <col min="15617" max="15630" width="9" style="41" customWidth="1"/>
    <col min="15631" max="15872" width="9" style="41"/>
    <col min="15873" max="15886" width="9" style="41" customWidth="1"/>
    <col min="15887" max="16128" width="9" style="41"/>
    <col min="16129" max="16142" width="9" style="41" customWidth="1"/>
    <col min="16143" max="16384" width="9" style="41"/>
  </cols>
  <sheetData>
    <row r="1" spans="1:14" ht="15.95" customHeight="1">
      <c r="A1" s="238" t="s">
        <v>209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4" ht="15.95" customHeight="1">
      <c r="A2" s="238" t="s">
        <v>269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4" ht="15.95" customHeight="1">
      <c r="A3" s="235" t="s">
        <v>167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</row>
    <row r="4" spans="1:14" ht="15.95" customHeight="1">
      <c r="A4" s="68"/>
      <c r="B4" s="68"/>
      <c r="C4" s="68"/>
      <c r="D4" s="68"/>
      <c r="E4" s="68"/>
      <c r="F4" s="68"/>
      <c r="G4" s="68"/>
      <c r="H4" s="105"/>
      <c r="I4" s="105"/>
      <c r="J4" s="105"/>
      <c r="K4" s="105"/>
      <c r="L4" s="105"/>
      <c r="M4" s="105"/>
      <c r="N4" s="105"/>
    </row>
    <row r="5" spans="1:14" ht="15.95" customHeight="1">
      <c r="A5" s="68"/>
      <c r="B5" s="68"/>
      <c r="C5" s="68"/>
      <c r="D5" s="68"/>
      <c r="E5" s="68"/>
      <c r="F5" s="68"/>
      <c r="G5" s="68"/>
      <c r="H5" s="105"/>
      <c r="I5" s="105"/>
      <c r="J5" s="105"/>
      <c r="K5" s="105"/>
      <c r="L5" s="105"/>
      <c r="M5" s="105"/>
      <c r="N5" s="105"/>
    </row>
    <row r="6" spans="1:14" ht="15.95" customHeight="1">
      <c r="A6" s="68"/>
      <c r="B6" s="68"/>
      <c r="C6" s="68"/>
      <c r="D6" s="68"/>
      <c r="E6" s="68"/>
      <c r="F6" s="68"/>
      <c r="G6" s="68"/>
      <c r="H6" s="239" t="s">
        <v>1</v>
      </c>
      <c r="I6" s="239"/>
      <c r="J6" s="239"/>
      <c r="K6" s="105"/>
      <c r="L6" s="239" t="s">
        <v>175</v>
      </c>
      <c r="M6" s="239"/>
      <c r="N6" s="239"/>
    </row>
    <row r="7" spans="1:14" ht="15.75" customHeight="1">
      <c r="A7" s="68"/>
      <c r="B7" s="68"/>
      <c r="C7" s="68"/>
      <c r="D7" s="68"/>
      <c r="E7" s="68"/>
      <c r="F7" s="51"/>
      <c r="G7" s="32"/>
      <c r="H7" s="236" t="s">
        <v>174</v>
      </c>
      <c r="I7" s="236"/>
      <c r="J7" s="236"/>
      <c r="K7" s="1"/>
      <c r="L7" s="237" t="s">
        <v>174</v>
      </c>
      <c r="M7" s="237"/>
      <c r="N7" s="237"/>
    </row>
    <row r="8" spans="1:14" ht="15.95" customHeight="1">
      <c r="A8" s="31"/>
      <c r="B8" s="31"/>
      <c r="C8" s="31"/>
      <c r="D8" s="32"/>
      <c r="E8" s="32"/>
      <c r="F8" s="24"/>
      <c r="G8" s="24"/>
      <c r="H8" s="2" t="s">
        <v>93</v>
      </c>
      <c r="I8" s="3"/>
      <c r="J8" s="2" t="s">
        <v>94</v>
      </c>
      <c r="K8" s="4"/>
      <c r="L8" s="2" t="s">
        <v>93</v>
      </c>
      <c r="M8" s="3"/>
      <c r="N8" s="2" t="s">
        <v>94</v>
      </c>
    </row>
    <row r="9" spans="1:14" ht="15.95" customHeight="1">
      <c r="A9" s="31"/>
      <c r="B9" s="31"/>
      <c r="C9" s="31"/>
      <c r="D9" s="32"/>
      <c r="E9" s="32"/>
      <c r="F9" s="24"/>
      <c r="G9" s="24"/>
      <c r="H9" s="2" t="s">
        <v>33</v>
      </c>
      <c r="I9" s="3"/>
      <c r="J9" s="2" t="s">
        <v>34</v>
      </c>
      <c r="K9" s="4"/>
      <c r="L9" s="2" t="str">
        <f>+H9</f>
        <v>31 March</v>
      </c>
      <c r="M9" s="3"/>
      <c r="N9" s="2" t="str">
        <f>+J9</f>
        <v>31 December</v>
      </c>
    </row>
    <row r="10" spans="1:14" ht="15.95" customHeight="1">
      <c r="A10" s="31"/>
      <c r="B10" s="31"/>
      <c r="C10" s="31"/>
      <c r="D10" s="32"/>
      <c r="E10" s="32"/>
      <c r="F10" s="24"/>
      <c r="G10" s="24"/>
      <c r="H10" s="2" t="s">
        <v>168</v>
      </c>
      <c r="I10" s="3"/>
      <c r="J10" s="2" t="s">
        <v>2</v>
      </c>
      <c r="K10" s="4"/>
      <c r="L10" s="2" t="str">
        <f>+H10</f>
        <v>2017</v>
      </c>
      <c r="M10" s="3"/>
      <c r="N10" s="2" t="str">
        <f>+J10</f>
        <v>2016</v>
      </c>
    </row>
    <row r="11" spans="1:14" ht="15.95" customHeight="1">
      <c r="A11" s="31"/>
      <c r="B11" s="31"/>
      <c r="C11" s="31"/>
      <c r="D11" s="32"/>
      <c r="E11" s="32"/>
      <c r="F11" s="25" t="s">
        <v>3</v>
      </c>
      <c r="G11" s="26"/>
      <c r="H11" s="20" t="s">
        <v>4</v>
      </c>
      <c r="I11" s="3"/>
      <c r="J11" s="20" t="s">
        <v>4</v>
      </c>
      <c r="K11" s="4"/>
      <c r="L11" s="20" t="s">
        <v>4</v>
      </c>
      <c r="M11" s="3"/>
      <c r="N11" s="20" t="s">
        <v>4</v>
      </c>
    </row>
    <row r="12" spans="1:14" ht="15.95" customHeight="1">
      <c r="A12" s="31"/>
      <c r="B12" s="31"/>
      <c r="C12" s="31"/>
      <c r="D12" s="32"/>
      <c r="E12" s="32"/>
      <c r="F12" s="27"/>
      <c r="G12" s="26"/>
      <c r="H12" s="28"/>
      <c r="I12" s="3"/>
      <c r="J12" s="28"/>
      <c r="K12" s="4"/>
      <c r="L12" s="28"/>
      <c r="M12" s="3"/>
      <c r="N12" s="28"/>
    </row>
    <row r="13" spans="1:14" ht="15.95" customHeight="1">
      <c r="A13" s="29" t="s">
        <v>35</v>
      </c>
      <c r="B13" s="29"/>
      <c r="C13" s="29"/>
      <c r="D13" s="29"/>
      <c r="E13" s="29"/>
      <c r="F13" s="29"/>
      <c r="G13" s="29"/>
      <c r="H13" s="30"/>
      <c r="I13" s="30"/>
      <c r="J13" s="30"/>
      <c r="K13" s="30"/>
      <c r="L13" s="30"/>
      <c r="M13" s="30"/>
      <c r="N13" s="30"/>
    </row>
    <row r="14" spans="1:14" ht="15.95" customHeight="1">
      <c r="A14" s="31"/>
      <c r="B14" s="31"/>
      <c r="C14" s="31"/>
      <c r="D14" s="32"/>
      <c r="E14" s="32"/>
      <c r="F14" s="33"/>
      <c r="G14" s="32"/>
      <c r="H14" s="34"/>
      <c r="I14" s="35"/>
      <c r="J14" s="35"/>
      <c r="K14" s="35"/>
      <c r="L14" s="34"/>
      <c r="M14" s="35"/>
      <c r="N14" s="35"/>
    </row>
    <row r="15" spans="1:14" ht="15.95" customHeight="1">
      <c r="A15" s="29" t="s">
        <v>36</v>
      </c>
      <c r="B15" s="31"/>
      <c r="C15" s="31"/>
      <c r="D15" s="32"/>
      <c r="E15" s="32"/>
      <c r="F15" s="36"/>
      <c r="G15" s="32"/>
      <c r="H15" s="37"/>
      <c r="I15" s="37"/>
      <c r="J15" s="37"/>
      <c r="K15" s="37"/>
      <c r="L15" s="37"/>
      <c r="M15" s="37"/>
      <c r="N15" s="37"/>
    </row>
    <row r="16" spans="1:14" ht="15.95" customHeight="1">
      <c r="A16" s="29"/>
      <c r="B16" s="31"/>
      <c r="C16" s="31"/>
      <c r="D16" s="32"/>
      <c r="E16" s="32"/>
      <c r="F16" s="36"/>
      <c r="G16" s="32"/>
      <c r="H16" s="37"/>
      <c r="I16" s="37"/>
      <c r="J16" s="37"/>
      <c r="K16" s="37"/>
      <c r="L16" s="37"/>
      <c r="M16" s="37"/>
      <c r="N16" s="37"/>
    </row>
    <row r="17" spans="1:14" ht="15.95" customHeight="1">
      <c r="A17" s="31" t="s">
        <v>37</v>
      </c>
      <c r="B17" s="31"/>
      <c r="C17" s="31"/>
      <c r="D17" s="32"/>
      <c r="E17" s="32"/>
      <c r="F17" s="36"/>
      <c r="G17" s="32"/>
      <c r="H17" s="38">
        <v>2523095083</v>
      </c>
      <c r="I17" s="39"/>
      <c r="J17" s="38">
        <v>2403686060</v>
      </c>
      <c r="K17" s="39"/>
      <c r="L17" s="38">
        <v>855091976</v>
      </c>
      <c r="M17" s="39"/>
      <c r="N17" s="38">
        <v>748077021</v>
      </c>
    </row>
    <row r="18" spans="1:14" ht="15.95" hidden="1" customHeight="1">
      <c r="A18" s="31" t="s">
        <v>142</v>
      </c>
      <c r="B18" s="31"/>
      <c r="C18" s="31"/>
      <c r="D18" s="32"/>
      <c r="E18" s="32"/>
      <c r="F18" s="36"/>
      <c r="G18" s="32"/>
      <c r="H18" s="38">
        <v>0</v>
      </c>
      <c r="I18" s="39"/>
      <c r="J18" s="38">
        <v>0</v>
      </c>
      <c r="K18" s="39"/>
      <c r="L18" s="38">
        <v>0</v>
      </c>
      <c r="M18" s="39"/>
      <c r="N18" s="38">
        <v>0</v>
      </c>
    </row>
    <row r="19" spans="1:14" ht="15.95" customHeight="1">
      <c r="A19" s="31" t="s">
        <v>38</v>
      </c>
      <c r="B19" s="31"/>
      <c r="C19" s="31"/>
      <c r="D19" s="32"/>
      <c r="E19" s="32"/>
      <c r="F19" s="36">
        <v>6</v>
      </c>
      <c r="G19" s="32"/>
      <c r="H19" s="38">
        <v>1063478435</v>
      </c>
      <c r="I19" s="39"/>
      <c r="J19" s="38">
        <v>759211656</v>
      </c>
      <c r="K19" s="39"/>
      <c r="L19" s="38">
        <v>746100554</v>
      </c>
      <c r="M19" s="39"/>
      <c r="N19" s="38">
        <v>631308997</v>
      </c>
    </row>
    <row r="20" spans="1:14" ht="15.75" customHeight="1">
      <c r="A20" s="31" t="s">
        <v>143</v>
      </c>
      <c r="B20" s="31"/>
      <c r="C20" s="31"/>
      <c r="D20" s="32"/>
      <c r="E20" s="32"/>
      <c r="F20" s="36">
        <v>19</v>
      </c>
      <c r="G20" s="40"/>
      <c r="H20" s="38">
        <v>18073750000</v>
      </c>
      <c r="I20" s="38"/>
      <c r="J20" s="38">
        <v>18531900000</v>
      </c>
      <c r="K20" s="38"/>
      <c r="L20" s="38">
        <v>18680991010</v>
      </c>
      <c r="M20" s="38"/>
      <c r="N20" s="38">
        <v>18753391010</v>
      </c>
    </row>
    <row r="21" spans="1:14" ht="15.95" customHeight="1">
      <c r="A21" s="31" t="s">
        <v>144</v>
      </c>
      <c r="B21" s="31"/>
      <c r="C21" s="31"/>
      <c r="D21" s="32"/>
      <c r="E21" s="32"/>
      <c r="H21" s="42"/>
      <c r="J21" s="42"/>
      <c r="L21" s="42"/>
      <c r="N21" s="42"/>
    </row>
    <row r="22" spans="1:14" ht="15.95" customHeight="1">
      <c r="A22" s="31"/>
      <c r="B22" s="31" t="s">
        <v>145</v>
      </c>
      <c r="C22" s="31"/>
      <c r="D22" s="32"/>
      <c r="E22" s="32"/>
      <c r="F22" s="36">
        <v>7</v>
      </c>
      <c r="G22" s="40"/>
      <c r="H22" s="38">
        <v>12724830812</v>
      </c>
      <c r="I22" s="38"/>
      <c r="J22" s="38">
        <v>12469962015</v>
      </c>
      <c r="K22" s="38"/>
      <c r="L22" s="38">
        <v>4223570574</v>
      </c>
      <c r="M22" s="38"/>
      <c r="N22" s="38">
        <v>4167362241</v>
      </c>
    </row>
    <row r="23" spans="1:14" ht="15.95" customHeight="1">
      <c r="A23" s="31" t="s">
        <v>39</v>
      </c>
      <c r="B23" s="31"/>
      <c r="C23" s="31"/>
      <c r="D23" s="32"/>
      <c r="E23" s="32"/>
      <c r="F23" s="36"/>
      <c r="G23" s="32"/>
      <c r="H23" s="44">
        <v>703735358</v>
      </c>
      <c r="I23" s="38"/>
      <c r="J23" s="44">
        <v>677479707</v>
      </c>
      <c r="K23" s="38"/>
      <c r="L23" s="44">
        <v>67456323</v>
      </c>
      <c r="M23" s="38"/>
      <c r="N23" s="44">
        <v>40433523</v>
      </c>
    </row>
    <row r="24" spans="1:14" ht="15.95" hidden="1" customHeight="1">
      <c r="A24" s="43" t="s">
        <v>146</v>
      </c>
      <c r="B24" s="31"/>
      <c r="C24" s="32"/>
      <c r="D24" s="32"/>
      <c r="E24" s="32"/>
      <c r="F24" s="36"/>
      <c r="G24" s="32"/>
      <c r="H24" s="44">
        <v>0</v>
      </c>
      <c r="I24" s="38"/>
      <c r="J24" s="44">
        <v>0</v>
      </c>
      <c r="K24" s="38"/>
      <c r="L24" s="44">
        <v>0</v>
      </c>
      <c r="M24" s="38"/>
      <c r="N24" s="44">
        <v>0</v>
      </c>
    </row>
    <row r="25" spans="1:14" ht="15.95" customHeight="1">
      <c r="A25" s="31"/>
      <c r="B25" s="31"/>
      <c r="C25" s="31"/>
      <c r="D25" s="32"/>
      <c r="E25" s="32"/>
      <c r="F25" s="36"/>
      <c r="G25" s="32"/>
      <c r="H25" s="45"/>
      <c r="I25" s="45"/>
      <c r="J25" s="45"/>
      <c r="K25" s="45"/>
      <c r="L25" s="45"/>
      <c r="M25" s="45"/>
      <c r="N25" s="45"/>
    </row>
    <row r="26" spans="1:14" ht="15.95" customHeight="1">
      <c r="A26" s="46" t="s">
        <v>40</v>
      </c>
      <c r="B26" s="31"/>
      <c r="C26" s="31"/>
      <c r="D26" s="40"/>
      <c r="E26" s="32"/>
      <c r="F26" s="36"/>
      <c r="G26" s="32"/>
      <c r="H26" s="44">
        <f>SUM(H17:H24)</f>
        <v>35088889688</v>
      </c>
      <c r="I26" s="38"/>
      <c r="J26" s="44">
        <f>SUM(J17:J24)</f>
        <v>34842239438</v>
      </c>
      <c r="K26" s="38"/>
      <c r="L26" s="44">
        <f>SUM(L17:L24)</f>
        <v>24573210437</v>
      </c>
      <c r="M26" s="38"/>
      <c r="N26" s="44">
        <f>SUM(N17:N24)</f>
        <v>24340572792</v>
      </c>
    </row>
    <row r="27" spans="1:14" ht="15.95" customHeight="1">
      <c r="A27" s="31"/>
      <c r="B27" s="31"/>
      <c r="C27" s="31"/>
      <c r="D27" s="32"/>
      <c r="E27" s="32"/>
      <c r="F27" s="36"/>
      <c r="G27" s="32"/>
      <c r="H27" s="38"/>
      <c r="I27" s="38"/>
      <c r="J27" s="38"/>
      <c r="K27" s="38"/>
      <c r="L27" s="38"/>
      <c r="M27" s="38"/>
      <c r="N27" s="38"/>
    </row>
    <row r="28" spans="1:14" ht="15.95" customHeight="1">
      <c r="A28" s="46" t="s">
        <v>41</v>
      </c>
      <c r="B28" s="31"/>
      <c r="C28" s="32"/>
      <c r="D28" s="32"/>
      <c r="E28" s="32"/>
      <c r="F28" s="36"/>
      <c r="G28" s="32"/>
      <c r="H28" s="38"/>
      <c r="I28" s="38"/>
      <c r="J28" s="38"/>
      <c r="K28" s="38"/>
      <c r="L28" s="38"/>
      <c r="M28" s="38"/>
      <c r="N28" s="38"/>
    </row>
    <row r="29" spans="1:14" ht="15.95" customHeight="1">
      <c r="A29" s="46"/>
      <c r="B29" s="31"/>
      <c r="C29" s="31"/>
      <c r="D29" s="32"/>
      <c r="E29" s="32"/>
      <c r="F29" s="36"/>
      <c r="G29" s="32"/>
      <c r="H29" s="38"/>
      <c r="I29" s="38"/>
      <c r="J29" s="38"/>
      <c r="K29" s="38"/>
      <c r="L29" s="38"/>
      <c r="M29" s="38"/>
      <c r="N29" s="38"/>
    </row>
    <row r="30" spans="1:14" ht="15.95" customHeight="1">
      <c r="A30" s="31" t="s">
        <v>42</v>
      </c>
      <c r="B30" s="31"/>
      <c r="C30" s="31"/>
      <c r="D30" s="40"/>
      <c r="E30" s="32"/>
      <c r="F30" s="36" t="s">
        <v>249</v>
      </c>
      <c r="G30" s="32"/>
      <c r="H30" s="38">
        <v>833162847</v>
      </c>
      <c r="I30" s="38"/>
      <c r="J30" s="38">
        <v>854537620</v>
      </c>
      <c r="K30" s="38"/>
      <c r="L30" s="38">
        <v>833162847</v>
      </c>
      <c r="M30" s="38"/>
      <c r="N30" s="38">
        <v>854537620</v>
      </c>
    </row>
    <row r="31" spans="1:14" ht="15.95" customHeight="1">
      <c r="A31" s="31" t="s">
        <v>43</v>
      </c>
      <c r="B31" s="31"/>
      <c r="C31" s="31"/>
      <c r="D31" s="40"/>
      <c r="E31" s="32"/>
      <c r="F31" s="47">
        <v>9.1</v>
      </c>
      <c r="G31" s="48"/>
      <c r="H31" s="38">
        <v>9177630825</v>
      </c>
      <c r="I31" s="39"/>
      <c r="J31" s="38">
        <v>8628187960</v>
      </c>
      <c r="K31" s="39"/>
      <c r="L31" s="38">
        <v>1062687935</v>
      </c>
      <c r="M31" s="39"/>
      <c r="N31" s="38">
        <v>1078871000</v>
      </c>
    </row>
    <row r="32" spans="1:14" ht="15.95" customHeight="1">
      <c r="A32" s="31" t="s">
        <v>44</v>
      </c>
      <c r="B32" s="31"/>
      <c r="C32" s="31"/>
      <c r="D32" s="40"/>
      <c r="E32" s="32"/>
      <c r="F32" s="47">
        <v>9.1999999999999993</v>
      </c>
      <c r="G32" s="48"/>
      <c r="H32" s="38">
        <v>0</v>
      </c>
      <c r="I32" s="39"/>
      <c r="J32" s="38">
        <v>0</v>
      </c>
      <c r="K32" s="39"/>
      <c r="L32" s="38">
        <v>7351861591</v>
      </c>
      <c r="M32" s="39"/>
      <c r="N32" s="38">
        <v>7351861591</v>
      </c>
    </row>
    <row r="33" spans="1:14" ht="15.95" customHeight="1">
      <c r="A33" s="31" t="s">
        <v>147</v>
      </c>
      <c r="B33" s="31"/>
      <c r="C33" s="31"/>
      <c r="D33" s="40"/>
      <c r="E33" s="32"/>
      <c r="F33" s="47">
        <v>9.3000000000000007</v>
      </c>
      <c r="G33" s="48"/>
      <c r="H33" s="38">
        <v>310866559</v>
      </c>
      <c r="I33" s="38"/>
      <c r="J33" s="38">
        <v>298623428</v>
      </c>
      <c r="K33" s="39"/>
      <c r="L33" s="38">
        <v>127500</v>
      </c>
      <c r="M33" s="39"/>
      <c r="N33" s="38">
        <v>0</v>
      </c>
    </row>
    <row r="34" spans="1:14" ht="15.95" customHeight="1">
      <c r="A34" s="31" t="s">
        <v>45</v>
      </c>
      <c r="B34" s="31"/>
      <c r="C34" s="31"/>
      <c r="D34" s="40"/>
      <c r="E34" s="32"/>
      <c r="F34" s="36"/>
      <c r="G34" s="32"/>
      <c r="H34" s="38">
        <v>144283010</v>
      </c>
      <c r="I34" s="39"/>
      <c r="J34" s="38">
        <v>144283010</v>
      </c>
      <c r="K34" s="38"/>
      <c r="L34" s="38">
        <v>0</v>
      </c>
      <c r="M34" s="38"/>
      <c r="N34" s="38">
        <v>0</v>
      </c>
    </row>
    <row r="35" spans="1:14" ht="15.95" customHeight="1">
      <c r="A35" s="31" t="s">
        <v>137</v>
      </c>
      <c r="B35" s="31"/>
      <c r="C35" s="31"/>
      <c r="D35" s="40"/>
      <c r="E35" s="32"/>
      <c r="F35" s="49">
        <v>10</v>
      </c>
      <c r="G35" s="48"/>
      <c r="H35" s="38">
        <v>2457005717</v>
      </c>
      <c r="I35" s="39"/>
      <c r="J35" s="38">
        <v>2507251492</v>
      </c>
      <c r="K35" s="39"/>
      <c r="L35" s="38">
        <v>23608161</v>
      </c>
      <c r="M35" s="39"/>
      <c r="N35" s="38">
        <v>23700056</v>
      </c>
    </row>
    <row r="36" spans="1:14" ht="15.95" customHeight="1">
      <c r="A36" s="31" t="s">
        <v>46</v>
      </c>
      <c r="B36" s="31"/>
      <c r="C36" s="31"/>
      <c r="D36" s="40"/>
      <c r="E36" s="32"/>
      <c r="F36" s="49">
        <v>11</v>
      </c>
      <c r="G36" s="48"/>
      <c r="H36" s="38">
        <v>2112245032</v>
      </c>
      <c r="I36" s="39"/>
      <c r="J36" s="38">
        <v>2056693689</v>
      </c>
      <c r="K36" s="39"/>
      <c r="L36" s="38">
        <v>41276038</v>
      </c>
      <c r="M36" s="39"/>
      <c r="N36" s="38">
        <v>44701740</v>
      </c>
    </row>
    <row r="37" spans="1:14" ht="15.95" customHeight="1">
      <c r="A37" s="31" t="s">
        <v>47</v>
      </c>
      <c r="B37" s="31"/>
      <c r="C37" s="31"/>
      <c r="D37" s="40"/>
      <c r="E37" s="32"/>
      <c r="F37" s="49"/>
      <c r="G37" s="48"/>
      <c r="H37" s="38">
        <v>36816462</v>
      </c>
      <c r="I37" s="39"/>
      <c r="J37" s="38">
        <v>13219280</v>
      </c>
      <c r="K37" s="39"/>
      <c r="L37" s="38">
        <v>0</v>
      </c>
      <c r="M37" s="39"/>
      <c r="N37" s="38">
        <v>0</v>
      </c>
    </row>
    <row r="38" spans="1:14" ht="15.95" customHeight="1">
      <c r="A38" s="31" t="s">
        <v>148</v>
      </c>
      <c r="B38" s="31"/>
      <c r="C38" s="31"/>
      <c r="D38" s="40"/>
      <c r="E38" s="32"/>
      <c r="F38" s="49"/>
      <c r="G38" s="48"/>
      <c r="K38" s="39"/>
      <c r="M38" s="39"/>
    </row>
    <row r="39" spans="1:14" ht="15.95" customHeight="1">
      <c r="B39" s="31" t="s">
        <v>149</v>
      </c>
      <c r="C39" s="31"/>
      <c r="D39" s="40"/>
      <c r="E39" s="32"/>
      <c r="F39" s="49"/>
      <c r="G39" s="48"/>
      <c r="H39" s="38">
        <v>11026186</v>
      </c>
      <c r="I39" s="39"/>
      <c r="J39" s="38">
        <v>10981917</v>
      </c>
      <c r="K39" s="39"/>
      <c r="L39" s="38">
        <v>0</v>
      </c>
      <c r="M39" s="39"/>
      <c r="N39" s="38">
        <v>0</v>
      </c>
    </row>
    <row r="40" spans="1:14" ht="15.95" customHeight="1">
      <c r="A40" s="31" t="s">
        <v>48</v>
      </c>
      <c r="B40" s="31"/>
      <c r="C40" s="31"/>
      <c r="D40" s="40"/>
      <c r="E40" s="32"/>
      <c r="F40" s="36"/>
      <c r="G40" s="32"/>
      <c r="H40" s="44">
        <v>264202129</v>
      </c>
      <c r="I40" s="38"/>
      <c r="J40" s="44">
        <v>262969530</v>
      </c>
      <c r="K40" s="38"/>
      <c r="L40" s="44">
        <v>201682017</v>
      </c>
      <c r="M40" s="38"/>
      <c r="N40" s="44">
        <v>205013866</v>
      </c>
    </row>
    <row r="41" spans="1:14" ht="15.95" customHeight="1">
      <c r="A41" s="31"/>
      <c r="B41" s="31"/>
      <c r="C41" s="31"/>
      <c r="D41" s="32"/>
      <c r="E41" s="32"/>
      <c r="F41" s="36"/>
      <c r="G41" s="32"/>
      <c r="H41" s="45"/>
      <c r="I41" s="45"/>
      <c r="J41" s="45"/>
      <c r="K41" s="45"/>
      <c r="L41" s="45"/>
      <c r="M41" s="45"/>
      <c r="N41" s="45"/>
    </row>
    <row r="42" spans="1:14" ht="15.95" customHeight="1">
      <c r="A42" s="46" t="s">
        <v>49</v>
      </c>
      <c r="B42" s="31"/>
      <c r="C42" s="31"/>
      <c r="D42" s="32"/>
      <c r="E42" s="32"/>
      <c r="F42" s="50"/>
      <c r="G42" s="32"/>
      <c r="H42" s="44">
        <f>SUM(H30:H40)</f>
        <v>15347238767</v>
      </c>
      <c r="I42" s="45"/>
      <c r="J42" s="44">
        <f>SUM(J30:J40)</f>
        <v>14776747926</v>
      </c>
      <c r="K42" s="45"/>
      <c r="L42" s="44">
        <f>SUM(L30:L40)</f>
        <v>9514406089</v>
      </c>
      <c r="M42" s="45"/>
      <c r="N42" s="44">
        <f>SUM(N30:N40)</f>
        <v>9558685873</v>
      </c>
    </row>
    <row r="43" spans="1:14" ht="15.95" customHeight="1">
      <c r="A43" s="46"/>
      <c r="B43" s="31"/>
      <c r="C43" s="31"/>
      <c r="D43" s="32"/>
      <c r="E43" s="32"/>
      <c r="F43" s="50"/>
      <c r="G43" s="32"/>
      <c r="H43" s="45"/>
      <c r="I43" s="45"/>
      <c r="J43" s="45"/>
      <c r="K43" s="45"/>
      <c r="L43" s="45"/>
      <c r="M43" s="45"/>
      <c r="N43" s="45"/>
    </row>
    <row r="44" spans="1:14" ht="15.95" customHeight="1" thickBot="1">
      <c r="A44" s="46" t="s">
        <v>50</v>
      </c>
      <c r="B44" s="31"/>
      <c r="C44" s="31"/>
      <c r="D44" s="51"/>
      <c r="E44" s="32"/>
      <c r="F44" s="51"/>
      <c r="G44" s="32"/>
      <c r="H44" s="52">
        <f>H26+H42</f>
        <v>50436128455</v>
      </c>
      <c r="I44" s="45"/>
      <c r="J44" s="52">
        <f>J26+J42</f>
        <v>49618987364</v>
      </c>
      <c r="K44" s="45"/>
      <c r="L44" s="52">
        <f>L26+L42</f>
        <v>34087616526</v>
      </c>
      <c r="M44" s="45"/>
      <c r="N44" s="52">
        <f>N26+N42</f>
        <v>33899258665</v>
      </c>
    </row>
    <row r="45" spans="1:14" ht="15.95" customHeight="1" thickTop="1">
      <c r="A45" s="46"/>
      <c r="B45" s="31"/>
      <c r="C45" s="31"/>
      <c r="D45" s="51"/>
      <c r="E45" s="32"/>
      <c r="F45" s="51"/>
      <c r="G45" s="32"/>
      <c r="H45" s="60"/>
      <c r="I45" s="60"/>
      <c r="J45" s="60"/>
      <c r="K45" s="60"/>
      <c r="L45" s="60"/>
      <c r="M45" s="60"/>
      <c r="N45" s="60"/>
    </row>
    <row r="46" spans="1:14" ht="15.95" customHeight="1">
      <c r="A46" s="46"/>
      <c r="B46" s="31"/>
      <c r="C46" s="31"/>
      <c r="D46" s="51"/>
      <c r="E46" s="32"/>
      <c r="F46" s="51"/>
      <c r="G46" s="32"/>
      <c r="H46" s="60"/>
      <c r="I46" s="60"/>
      <c r="J46" s="60"/>
      <c r="K46" s="60"/>
      <c r="L46" s="60"/>
      <c r="M46" s="60"/>
      <c r="N46" s="60"/>
    </row>
    <row r="47" spans="1:14" ht="15.95" customHeight="1">
      <c r="A47" s="46"/>
      <c r="B47" s="31"/>
      <c r="C47" s="31"/>
      <c r="D47" s="51"/>
      <c r="E47" s="32"/>
      <c r="F47" s="51"/>
      <c r="G47" s="32"/>
      <c r="H47" s="60"/>
      <c r="I47" s="60"/>
      <c r="J47" s="60"/>
      <c r="K47" s="60"/>
      <c r="L47" s="60"/>
      <c r="M47" s="60"/>
      <c r="N47" s="60"/>
    </row>
    <row r="48" spans="1:14" ht="15.95" customHeight="1">
      <c r="A48" s="46"/>
      <c r="B48" s="31"/>
      <c r="C48" s="31"/>
      <c r="D48" s="51"/>
      <c r="E48" s="32"/>
      <c r="F48" s="51"/>
      <c r="G48" s="32"/>
      <c r="H48" s="60"/>
      <c r="I48" s="60"/>
      <c r="J48" s="60"/>
      <c r="K48" s="60"/>
      <c r="L48" s="60"/>
      <c r="M48" s="60"/>
      <c r="N48" s="60"/>
    </row>
    <row r="49" spans="1:14" ht="15.95" customHeight="1">
      <c r="A49" s="46"/>
      <c r="B49" s="31"/>
      <c r="C49" s="31"/>
      <c r="D49" s="51"/>
      <c r="E49" s="32"/>
      <c r="F49" s="51"/>
      <c r="G49" s="32"/>
      <c r="H49" s="60"/>
      <c r="I49" s="60"/>
      <c r="J49" s="60"/>
      <c r="K49" s="60"/>
      <c r="L49" s="60"/>
      <c r="M49" s="60"/>
      <c r="N49" s="60"/>
    </row>
    <row r="50" spans="1:14" ht="15.95" customHeight="1">
      <c r="A50" s="46"/>
      <c r="B50" s="31"/>
      <c r="C50" s="31"/>
      <c r="D50" s="51"/>
      <c r="E50" s="32"/>
      <c r="F50" s="51"/>
      <c r="G50" s="32"/>
      <c r="H50" s="60"/>
      <c r="I50" s="60"/>
      <c r="J50" s="60"/>
      <c r="K50" s="60"/>
      <c r="L50" s="60"/>
      <c r="M50" s="60"/>
      <c r="N50" s="60"/>
    </row>
    <row r="51" spans="1:14" ht="15.95" customHeight="1">
      <c r="A51" s="46"/>
      <c r="B51" s="31"/>
      <c r="C51" s="31"/>
      <c r="D51" s="51"/>
      <c r="E51" s="32"/>
      <c r="F51" s="51"/>
      <c r="G51" s="32"/>
      <c r="H51" s="60"/>
      <c r="I51" s="60"/>
      <c r="J51" s="60"/>
      <c r="K51" s="60"/>
      <c r="L51" s="60"/>
      <c r="M51" s="60"/>
      <c r="N51" s="60"/>
    </row>
    <row r="52" spans="1:14" ht="15.95" customHeight="1">
      <c r="A52" s="46"/>
      <c r="B52" s="31"/>
      <c r="C52" s="31"/>
      <c r="D52" s="51"/>
      <c r="E52" s="32"/>
      <c r="F52" s="51"/>
      <c r="G52" s="32"/>
      <c r="H52" s="60"/>
      <c r="I52" s="60"/>
      <c r="J52" s="60"/>
      <c r="K52" s="60"/>
      <c r="L52" s="60"/>
      <c r="M52" s="60"/>
      <c r="N52" s="60"/>
    </row>
    <row r="53" spans="1:14" ht="15.95" customHeight="1">
      <c r="A53" s="46"/>
      <c r="B53" s="31"/>
      <c r="C53" s="31"/>
      <c r="D53" s="51"/>
      <c r="E53" s="32"/>
      <c r="F53" s="51"/>
      <c r="G53" s="32"/>
      <c r="H53" s="60"/>
      <c r="I53" s="60"/>
      <c r="J53" s="60"/>
      <c r="K53" s="60"/>
      <c r="L53" s="60"/>
      <c r="M53" s="60"/>
      <c r="N53" s="60"/>
    </row>
    <row r="54" spans="1:14" ht="15.95" customHeight="1">
      <c r="A54" s="46"/>
      <c r="B54" s="31"/>
      <c r="C54" s="31"/>
      <c r="D54" s="51"/>
      <c r="E54" s="32"/>
      <c r="F54" s="51"/>
      <c r="G54" s="32"/>
      <c r="H54" s="60"/>
      <c r="I54" s="60"/>
      <c r="J54" s="60"/>
      <c r="K54" s="60"/>
      <c r="L54" s="60"/>
      <c r="M54" s="60"/>
      <c r="N54" s="60"/>
    </row>
    <row r="55" spans="1:14" ht="18.75" customHeight="1">
      <c r="A55" s="46"/>
      <c r="B55" s="31"/>
      <c r="C55" s="31"/>
      <c r="D55" s="51"/>
      <c r="E55" s="32"/>
      <c r="F55" s="51"/>
      <c r="G55" s="32"/>
      <c r="H55" s="60"/>
      <c r="I55" s="60"/>
      <c r="J55" s="60"/>
      <c r="K55" s="60"/>
      <c r="L55" s="60"/>
      <c r="M55" s="60"/>
      <c r="N55" s="60"/>
    </row>
    <row r="56" spans="1:14" ht="12" customHeight="1">
      <c r="A56" s="46"/>
      <c r="B56" s="31"/>
      <c r="C56" s="31"/>
      <c r="D56" s="51"/>
      <c r="E56" s="32"/>
      <c r="F56" s="51"/>
      <c r="G56" s="32"/>
      <c r="H56" s="60"/>
      <c r="I56" s="60"/>
      <c r="J56" s="60"/>
      <c r="K56" s="60"/>
      <c r="L56" s="60"/>
      <c r="M56" s="60"/>
      <c r="N56" s="60"/>
    </row>
    <row r="57" spans="1:14" ht="21.95" customHeight="1">
      <c r="A57" s="5" t="s">
        <v>270</v>
      </c>
      <c r="B57" s="5"/>
      <c r="C57" s="5"/>
      <c r="D57" s="53"/>
      <c r="E57" s="53"/>
      <c r="F57" s="53"/>
      <c r="G57" s="53"/>
      <c r="H57" s="54"/>
      <c r="I57" s="54"/>
      <c r="J57" s="54"/>
      <c r="K57" s="54"/>
      <c r="L57" s="54"/>
      <c r="M57" s="54"/>
      <c r="N57" s="54"/>
    </row>
    <row r="58" spans="1:14" ht="15.95" customHeight="1">
      <c r="A58" s="238" t="s">
        <v>209</v>
      </c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  <c r="N58" s="238"/>
    </row>
    <row r="59" spans="1:14" ht="15.95" customHeight="1">
      <c r="A59" s="238" t="s">
        <v>268</v>
      </c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238"/>
    </row>
    <row r="60" spans="1:14" ht="15.95" customHeight="1">
      <c r="A60" s="235" t="str">
        <f>+A3</f>
        <v>As at 31 March 2017</v>
      </c>
      <c r="B60" s="235"/>
      <c r="C60" s="235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  <row r="61" spans="1:14" ht="15.95" customHeight="1">
      <c r="A61" s="106"/>
      <c r="B61" s="106"/>
      <c r="C61" s="106"/>
      <c r="D61" s="106"/>
      <c r="E61" s="106"/>
      <c r="F61" s="106"/>
      <c r="G61" s="106"/>
      <c r="H61" s="107"/>
      <c r="I61" s="107"/>
      <c r="J61" s="107"/>
      <c r="K61" s="107"/>
      <c r="L61" s="107"/>
      <c r="M61" s="107"/>
      <c r="N61" s="107"/>
    </row>
    <row r="62" spans="1:14" ht="15.95" customHeight="1">
      <c r="A62" s="31"/>
      <c r="B62" s="31"/>
      <c r="C62" s="31"/>
      <c r="D62" s="32"/>
      <c r="E62" s="32"/>
      <c r="F62" s="51"/>
      <c r="G62" s="32"/>
      <c r="H62" s="21"/>
      <c r="I62" s="21"/>
      <c r="J62" s="21"/>
      <c r="K62" s="21"/>
      <c r="L62" s="21"/>
      <c r="M62" s="21"/>
      <c r="N62" s="21"/>
    </row>
    <row r="63" spans="1:14" ht="15.95" customHeight="1">
      <c r="A63" s="31"/>
      <c r="B63" s="31"/>
      <c r="C63" s="31"/>
      <c r="D63" s="32"/>
      <c r="E63" s="32"/>
      <c r="F63" s="51"/>
      <c r="G63" s="32"/>
      <c r="H63" s="239" t="s">
        <v>1</v>
      </c>
      <c r="I63" s="239"/>
      <c r="J63" s="239"/>
      <c r="K63" s="105"/>
      <c r="L63" s="239" t="s">
        <v>175</v>
      </c>
      <c r="M63" s="239"/>
      <c r="N63" s="239"/>
    </row>
    <row r="64" spans="1:14" ht="15.95" customHeight="1">
      <c r="A64" s="31"/>
      <c r="B64" s="31"/>
      <c r="C64" s="31"/>
      <c r="D64" s="32"/>
      <c r="E64" s="32"/>
      <c r="F64" s="51"/>
      <c r="G64" s="32"/>
      <c r="H64" s="236" t="s">
        <v>174</v>
      </c>
      <c r="I64" s="236"/>
      <c r="J64" s="236"/>
      <c r="K64" s="1"/>
      <c r="L64" s="237" t="s">
        <v>174</v>
      </c>
      <c r="M64" s="237"/>
      <c r="N64" s="237"/>
    </row>
    <row r="65" spans="1:14" ht="15.95" customHeight="1">
      <c r="A65" s="31"/>
      <c r="B65" s="31"/>
      <c r="C65" s="31"/>
      <c r="D65" s="32"/>
      <c r="E65" s="32"/>
      <c r="F65" s="24"/>
      <c r="G65" s="24"/>
      <c r="H65" s="2" t="s">
        <v>93</v>
      </c>
      <c r="I65" s="3"/>
      <c r="J65" s="2" t="s">
        <v>94</v>
      </c>
      <c r="K65" s="4"/>
      <c r="L65" s="2" t="s">
        <v>93</v>
      </c>
      <c r="M65" s="3"/>
      <c r="N65" s="2" t="s">
        <v>94</v>
      </c>
    </row>
    <row r="66" spans="1:14" ht="15.95" customHeight="1">
      <c r="A66" s="31"/>
      <c r="B66" s="31"/>
      <c r="C66" s="31"/>
      <c r="D66" s="32"/>
      <c r="E66" s="32"/>
      <c r="F66" s="24"/>
      <c r="G66" s="24"/>
      <c r="H66" s="2" t="str">
        <f>+H9</f>
        <v>31 March</v>
      </c>
      <c r="I66" s="3"/>
      <c r="J66" s="2" t="s">
        <v>34</v>
      </c>
      <c r="K66" s="4"/>
      <c r="L66" s="2" t="str">
        <f>+H66</f>
        <v>31 March</v>
      </c>
      <c r="M66" s="3"/>
      <c r="N66" s="2" t="s">
        <v>34</v>
      </c>
    </row>
    <row r="67" spans="1:14" ht="15.95" customHeight="1">
      <c r="A67" s="31"/>
      <c r="B67" s="31"/>
      <c r="C67" s="31"/>
      <c r="D67" s="32"/>
      <c r="E67" s="32"/>
      <c r="F67" s="24"/>
      <c r="G67" s="24"/>
      <c r="H67" s="2" t="str">
        <f>+H10</f>
        <v>2017</v>
      </c>
      <c r="I67" s="3"/>
      <c r="J67" s="2" t="str">
        <f>+J10</f>
        <v>2016</v>
      </c>
      <c r="K67" s="4"/>
      <c r="L67" s="2" t="str">
        <f>+H67</f>
        <v>2017</v>
      </c>
      <c r="M67" s="3"/>
      <c r="N67" s="2" t="str">
        <f>+J67</f>
        <v>2016</v>
      </c>
    </row>
    <row r="68" spans="1:14" ht="15.95" customHeight="1">
      <c r="A68" s="31"/>
      <c r="B68" s="31"/>
      <c r="C68" s="31"/>
      <c r="D68" s="32"/>
      <c r="E68" s="32"/>
      <c r="F68" s="25" t="s">
        <v>3</v>
      </c>
      <c r="G68" s="26"/>
      <c r="H68" s="20" t="s">
        <v>4</v>
      </c>
      <c r="I68" s="3"/>
      <c r="J68" s="20" t="s">
        <v>4</v>
      </c>
      <c r="K68" s="4"/>
      <c r="L68" s="20" t="s">
        <v>4</v>
      </c>
      <c r="M68" s="3"/>
      <c r="N68" s="20" t="s">
        <v>4</v>
      </c>
    </row>
    <row r="69" spans="1:14" ht="15.95" customHeight="1">
      <c r="A69" s="31"/>
      <c r="B69" s="31"/>
      <c r="C69" s="31"/>
      <c r="D69" s="32"/>
      <c r="E69" s="32"/>
      <c r="F69" s="27"/>
      <c r="G69" s="26"/>
      <c r="H69" s="28"/>
      <c r="I69" s="3"/>
      <c r="J69" s="28"/>
      <c r="K69" s="4"/>
      <c r="L69" s="28"/>
      <c r="M69" s="3"/>
      <c r="N69" s="28"/>
    </row>
    <row r="70" spans="1:14" ht="15.95" customHeight="1">
      <c r="A70" s="55" t="s">
        <v>150</v>
      </c>
      <c r="B70" s="31"/>
      <c r="C70" s="31"/>
      <c r="D70" s="40"/>
      <c r="E70" s="40"/>
      <c r="F70" s="36"/>
      <c r="G70" s="40"/>
      <c r="H70" s="56"/>
      <c r="I70" s="57"/>
      <c r="J70" s="56"/>
      <c r="K70" s="57"/>
      <c r="L70" s="56"/>
      <c r="M70" s="57"/>
      <c r="N70" s="56"/>
    </row>
    <row r="71" spans="1:14" ht="15.95" customHeight="1">
      <c r="A71" s="55"/>
      <c r="B71" s="31"/>
      <c r="C71" s="31"/>
      <c r="D71" s="40"/>
      <c r="E71" s="40"/>
      <c r="F71" s="36"/>
      <c r="G71" s="40"/>
      <c r="H71" s="56"/>
      <c r="I71" s="57"/>
      <c r="J71" s="56"/>
      <c r="K71" s="57"/>
      <c r="L71" s="56"/>
      <c r="M71" s="57"/>
      <c r="N71" s="56"/>
    </row>
    <row r="72" spans="1:14" ht="15.95" customHeight="1">
      <c r="A72" s="58" t="s">
        <v>51</v>
      </c>
      <c r="B72" s="31"/>
      <c r="C72" s="31"/>
      <c r="D72" s="32"/>
      <c r="E72" s="32"/>
      <c r="F72" s="59"/>
      <c r="G72" s="32"/>
      <c r="H72" s="37"/>
      <c r="I72" s="37"/>
      <c r="J72" s="37"/>
      <c r="K72" s="37"/>
      <c r="L72" s="37"/>
      <c r="M72" s="37"/>
      <c r="N72" s="37"/>
    </row>
    <row r="73" spans="1:14" ht="15.95" customHeight="1">
      <c r="A73" s="58"/>
      <c r="B73" s="31"/>
      <c r="C73" s="31"/>
      <c r="D73" s="32"/>
      <c r="E73" s="32"/>
      <c r="F73" s="59"/>
      <c r="G73" s="32"/>
      <c r="H73" s="37"/>
      <c r="I73" s="37"/>
      <c r="J73" s="37"/>
      <c r="K73" s="37"/>
      <c r="L73" s="37"/>
      <c r="M73" s="37"/>
      <c r="N73" s="37"/>
    </row>
    <row r="74" spans="1:14" ht="15.95" customHeight="1">
      <c r="A74" s="31" t="s">
        <v>151</v>
      </c>
      <c r="B74" s="31"/>
      <c r="C74" s="31"/>
      <c r="D74" s="31"/>
      <c r="E74" s="31"/>
      <c r="F74" s="59"/>
      <c r="G74" s="40"/>
      <c r="H74" s="37"/>
      <c r="I74" s="37"/>
      <c r="J74" s="37"/>
      <c r="K74" s="37"/>
      <c r="L74" s="37"/>
      <c r="M74" s="37"/>
      <c r="N74" s="37"/>
    </row>
    <row r="75" spans="1:14" ht="15.95" customHeight="1">
      <c r="A75" s="31"/>
      <c r="B75" s="31" t="s">
        <v>139</v>
      </c>
      <c r="C75" s="31"/>
      <c r="D75" s="31"/>
      <c r="E75" s="31"/>
      <c r="F75" s="59">
        <v>13</v>
      </c>
      <c r="G75" s="32"/>
      <c r="H75" s="38">
        <v>2849334122</v>
      </c>
      <c r="I75" s="37"/>
      <c r="J75" s="38">
        <v>2840212152</v>
      </c>
      <c r="K75" s="37"/>
      <c r="L75" s="38">
        <v>2849334122</v>
      </c>
      <c r="M75" s="37"/>
      <c r="N75" s="38">
        <v>2840212152</v>
      </c>
    </row>
    <row r="76" spans="1:14" ht="15.95" customHeight="1">
      <c r="A76" s="31" t="s">
        <v>52</v>
      </c>
      <c r="B76" s="31"/>
      <c r="C76" s="31"/>
      <c r="D76" s="31"/>
      <c r="E76" s="31"/>
      <c r="F76" s="59">
        <v>12</v>
      </c>
      <c r="G76" s="31"/>
      <c r="H76" s="38">
        <v>1819251416</v>
      </c>
      <c r="I76" s="37"/>
      <c r="J76" s="38">
        <v>1891557468</v>
      </c>
      <c r="K76" s="37"/>
      <c r="L76" s="38">
        <v>458172565</v>
      </c>
      <c r="M76" s="37"/>
      <c r="N76" s="38">
        <v>563015332</v>
      </c>
    </row>
    <row r="77" spans="1:14" ht="15.95" customHeight="1">
      <c r="A77" s="31" t="s">
        <v>53</v>
      </c>
      <c r="B77" s="31"/>
      <c r="C77" s="31"/>
      <c r="D77" s="31"/>
      <c r="E77" s="31"/>
      <c r="F77" s="59"/>
      <c r="G77" s="31"/>
      <c r="H77" s="38">
        <v>954838954</v>
      </c>
      <c r="I77" s="37"/>
      <c r="J77" s="38">
        <v>533645929</v>
      </c>
      <c r="K77" s="37"/>
      <c r="L77" s="38">
        <v>302827503</v>
      </c>
      <c r="M77" s="37"/>
      <c r="N77" s="38">
        <v>199782746</v>
      </c>
    </row>
    <row r="78" spans="1:14" ht="15.95" customHeight="1">
      <c r="A78" s="31" t="s">
        <v>151</v>
      </c>
      <c r="B78" s="31"/>
      <c r="C78" s="31"/>
      <c r="D78" s="31"/>
      <c r="E78" s="31"/>
      <c r="F78" s="59"/>
      <c r="G78" s="31"/>
      <c r="H78" s="42"/>
      <c r="I78" s="37"/>
      <c r="J78" s="42"/>
      <c r="K78" s="37"/>
      <c r="L78" s="42"/>
      <c r="M78" s="37"/>
      <c r="N78" s="42"/>
    </row>
    <row r="79" spans="1:14" ht="15.95" customHeight="1">
      <c r="B79" s="31" t="s">
        <v>152</v>
      </c>
      <c r="C79" s="31"/>
      <c r="D79" s="31"/>
      <c r="E79" s="31"/>
      <c r="F79" s="59" t="s">
        <v>247</v>
      </c>
      <c r="G79" s="31"/>
      <c r="H79" s="38">
        <v>0</v>
      </c>
      <c r="I79" s="37"/>
      <c r="J79" s="38">
        <v>0</v>
      </c>
      <c r="K79" s="37"/>
      <c r="L79" s="38">
        <v>3076901843</v>
      </c>
      <c r="M79" s="37"/>
      <c r="N79" s="38">
        <v>3425627835</v>
      </c>
    </row>
    <row r="80" spans="1:14" ht="15.95" hidden="1" customHeight="1">
      <c r="A80" s="31" t="s">
        <v>54</v>
      </c>
      <c r="B80" s="31"/>
      <c r="C80" s="31"/>
      <c r="D80" s="31"/>
      <c r="E80" s="31"/>
      <c r="F80" s="59"/>
      <c r="G80" s="32"/>
      <c r="H80" s="38">
        <v>0</v>
      </c>
      <c r="I80" s="37"/>
      <c r="J80" s="38">
        <v>0</v>
      </c>
      <c r="K80" s="37"/>
      <c r="L80" s="38">
        <v>0</v>
      </c>
      <c r="M80" s="37"/>
      <c r="N80" s="38">
        <v>0</v>
      </c>
    </row>
    <row r="81" spans="1:14" ht="15.95" customHeight="1">
      <c r="A81" s="31" t="s">
        <v>153</v>
      </c>
      <c r="B81" s="31"/>
      <c r="C81" s="31"/>
      <c r="D81" s="31"/>
      <c r="E81" s="31"/>
      <c r="F81" s="59"/>
      <c r="G81" s="32"/>
      <c r="H81" s="38"/>
      <c r="I81" s="37"/>
      <c r="J81" s="38"/>
      <c r="K81" s="37"/>
      <c r="L81" s="38"/>
      <c r="M81" s="37"/>
      <c r="N81" s="38"/>
    </row>
    <row r="82" spans="1:14" ht="15.95" customHeight="1">
      <c r="A82" s="31"/>
      <c r="B82" s="233" t="s">
        <v>271</v>
      </c>
      <c r="D82" s="31"/>
      <c r="E82" s="31"/>
      <c r="F82" s="36">
        <v>13</v>
      </c>
      <c r="G82" s="32"/>
      <c r="H82" s="38">
        <v>4472824437</v>
      </c>
      <c r="I82" s="37"/>
      <c r="J82" s="38">
        <v>2491534108</v>
      </c>
      <c r="K82" s="37"/>
      <c r="L82" s="38">
        <v>0</v>
      </c>
      <c r="M82" s="37"/>
      <c r="N82" s="38">
        <v>0</v>
      </c>
    </row>
    <row r="83" spans="1:14" ht="15.95" customHeight="1">
      <c r="B83" s="233" t="s">
        <v>272</v>
      </c>
      <c r="D83" s="31"/>
      <c r="E83" s="31"/>
      <c r="F83" s="36">
        <v>13</v>
      </c>
      <c r="G83" s="32"/>
      <c r="H83" s="38">
        <v>2299647324</v>
      </c>
      <c r="I83" s="37"/>
      <c r="J83" s="38">
        <v>2299361371</v>
      </c>
      <c r="K83" s="37"/>
      <c r="L83" s="38">
        <v>2299647324</v>
      </c>
      <c r="M83" s="37"/>
      <c r="N83" s="38">
        <v>2299361371</v>
      </c>
    </row>
    <row r="84" spans="1:14" ht="15.95" customHeight="1">
      <c r="A84" s="31"/>
      <c r="B84" s="233" t="s">
        <v>273</v>
      </c>
      <c r="D84" s="31"/>
      <c r="E84" s="31"/>
      <c r="F84" s="36"/>
      <c r="G84" s="32"/>
      <c r="H84" s="42"/>
      <c r="I84" s="37"/>
      <c r="J84" s="42"/>
      <c r="K84" s="37"/>
      <c r="L84" s="42"/>
      <c r="M84" s="37"/>
      <c r="N84" s="42"/>
    </row>
    <row r="85" spans="1:14" ht="15.95" customHeight="1">
      <c r="A85" s="31"/>
      <c r="C85" s="31" t="s">
        <v>154</v>
      </c>
      <c r="E85" s="31"/>
      <c r="F85" s="36">
        <v>14</v>
      </c>
      <c r="G85" s="32"/>
      <c r="H85" s="38">
        <v>103104871</v>
      </c>
      <c r="I85" s="37"/>
      <c r="J85" s="38">
        <v>101346168</v>
      </c>
      <c r="K85" s="37"/>
      <c r="L85" s="38">
        <v>13214292</v>
      </c>
      <c r="M85" s="37"/>
      <c r="N85" s="38">
        <v>12951940</v>
      </c>
    </row>
    <row r="86" spans="1:14" ht="15.95" customHeight="1">
      <c r="A86" s="31"/>
      <c r="B86" s="234" t="s">
        <v>274</v>
      </c>
      <c r="D86" s="31"/>
      <c r="E86" s="31"/>
      <c r="F86" s="36"/>
      <c r="G86" s="32"/>
      <c r="H86" s="38"/>
      <c r="I86" s="37"/>
      <c r="J86" s="38"/>
      <c r="K86" s="37"/>
      <c r="L86" s="38"/>
      <c r="M86" s="37"/>
      <c r="N86" s="38"/>
    </row>
    <row r="87" spans="1:14" ht="15.95" customHeight="1">
      <c r="A87" s="31"/>
      <c r="C87" s="31" t="s">
        <v>159</v>
      </c>
      <c r="E87" s="31"/>
      <c r="F87" s="36">
        <v>14</v>
      </c>
      <c r="G87" s="32"/>
      <c r="H87" s="38">
        <v>6150107</v>
      </c>
      <c r="I87" s="37"/>
      <c r="J87" s="38">
        <v>6150107</v>
      </c>
      <c r="K87" s="37"/>
      <c r="L87" s="38">
        <v>11740000</v>
      </c>
      <c r="M87" s="37"/>
      <c r="N87" s="38">
        <v>11740000</v>
      </c>
    </row>
    <row r="88" spans="1:14" ht="15.95" customHeight="1">
      <c r="A88" s="31" t="s">
        <v>56</v>
      </c>
      <c r="B88" s="31"/>
      <c r="C88" s="31"/>
      <c r="D88" s="31"/>
      <c r="E88" s="31"/>
      <c r="F88" s="36"/>
      <c r="G88" s="32"/>
      <c r="H88" s="38">
        <v>73498067</v>
      </c>
      <c r="I88" s="37"/>
      <c r="J88" s="38">
        <v>42977356</v>
      </c>
      <c r="K88" s="37"/>
      <c r="L88" s="39">
        <v>0</v>
      </c>
      <c r="M88" s="37"/>
      <c r="N88" s="39" t="s">
        <v>92</v>
      </c>
    </row>
    <row r="89" spans="1:14" ht="15.95" customHeight="1">
      <c r="A89" s="31" t="s">
        <v>57</v>
      </c>
      <c r="B89" s="31"/>
      <c r="C89" s="31"/>
      <c r="D89" s="31"/>
      <c r="E89" s="31"/>
      <c r="F89" s="36"/>
      <c r="G89" s="32"/>
      <c r="H89" s="44">
        <v>83159073</v>
      </c>
      <c r="I89" s="37"/>
      <c r="J89" s="44">
        <v>97456789</v>
      </c>
      <c r="K89" s="37"/>
      <c r="L89" s="44">
        <v>26127036</v>
      </c>
      <c r="M89" s="37"/>
      <c r="N89" s="44">
        <v>31583157</v>
      </c>
    </row>
    <row r="90" spans="1:14" ht="15.95" hidden="1" customHeight="1">
      <c r="A90" s="31" t="s">
        <v>155</v>
      </c>
      <c r="B90" s="31"/>
      <c r="C90" s="31"/>
      <c r="D90" s="31"/>
      <c r="E90" s="31"/>
      <c r="F90" s="36"/>
      <c r="G90" s="32"/>
      <c r="H90" s="38"/>
      <c r="I90" s="37"/>
      <c r="J90" s="38"/>
      <c r="K90" s="37"/>
      <c r="L90" s="38"/>
      <c r="M90" s="37"/>
      <c r="N90" s="38"/>
    </row>
    <row r="91" spans="1:14" ht="15.95" hidden="1" customHeight="1">
      <c r="A91" s="31"/>
      <c r="B91" s="31" t="s">
        <v>133</v>
      </c>
      <c r="C91" s="31"/>
      <c r="D91" s="32"/>
      <c r="E91" s="32"/>
      <c r="F91" s="36"/>
      <c r="G91" s="32"/>
      <c r="H91" s="44">
        <v>0</v>
      </c>
      <c r="I91" s="37"/>
      <c r="J91" s="44">
        <v>0</v>
      </c>
      <c r="K91" s="37"/>
      <c r="L91" s="44">
        <v>0</v>
      </c>
      <c r="M91" s="37"/>
      <c r="N91" s="44">
        <v>0</v>
      </c>
    </row>
    <row r="92" spans="1:14" ht="15.95" customHeight="1">
      <c r="A92" s="31"/>
      <c r="B92" s="31"/>
      <c r="C92" s="31"/>
      <c r="D92" s="32"/>
      <c r="E92" s="32"/>
      <c r="F92" s="36"/>
      <c r="G92" s="32"/>
      <c r="H92" s="45"/>
      <c r="I92" s="60"/>
      <c r="J92" s="45"/>
      <c r="K92" s="60"/>
      <c r="L92" s="45"/>
      <c r="M92" s="60"/>
      <c r="N92" s="45"/>
    </row>
    <row r="93" spans="1:14" ht="15.95" customHeight="1">
      <c r="A93" s="55" t="s">
        <v>58</v>
      </c>
      <c r="B93" s="31"/>
      <c r="C93" s="31"/>
      <c r="D93" s="32"/>
      <c r="E93" s="32"/>
      <c r="F93" s="59"/>
      <c r="G93" s="32"/>
      <c r="H93" s="44">
        <f>SUM(H75:H92)</f>
        <v>12661808371</v>
      </c>
      <c r="I93" s="37"/>
      <c r="J93" s="44">
        <f>SUM(J75:J92)</f>
        <v>10304241448</v>
      </c>
      <c r="K93" s="37"/>
      <c r="L93" s="44">
        <f>SUM(L75:L92)</f>
        <v>9037964685</v>
      </c>
      <c r="M93" s="37"/>
      <c r="N93" s="44">
        <f>SUM(N75:N92)</f>
        <v>9384274533</v>
      </c>
    </row>
    <row r="94" spans="1:14" ht="15.95" customHeight="1">
      <c r="A94" s="31"/>
      <c r="B94" s="31"/>
      <c r="C94" s="31"/>
      <c r="D94" s="32"/>
      <c r="E94" s="32"/>
      <c r="F94" s="59"/>
      <c r="G94" s="32"/>
      <c r="H94" s="37"/>
      <c r="I94" s="37"/>
      <c r="J94" s="37"/>
      <c r="K94" s="37"/>
      <c r="L94" s="37"/>
      <c r="M94" s="37"/>
      <c r="N94" s="37"/>
    </row>
    <row r="95" spans="1:14" ht="15.95" customHeight="1">
      <c r="A95" s="55" t="s">
        <v>59</v>
      </c>
      <c r="B95" s="31"/>
      <c r="C95" s="31"/>
      <c r="D95" s="32"/>
      <c r="E95" s="32"/>
      <c r="F95" s="59"/>
      <c r="G95" s="32"/>
      <c r="H95" s="37"/>
      <c r="I95" s="37"/>
      <c r="J95" s="37"/>
      <c r="K95" s="37"/>
      <c r="L95" s="37"/>
      <c r="M95" s="37"/>
      <c r="N95" s="37"/>
    </row>
    <row r="96" spans="1:14" ht="15.95" customHeight="1">
      <c r="A96" s="31"/>
      <c r="B96" s="31"/>
      <c r="C96" s="31"/>
      <c r="D96" s="32"/>
      <c r="E96" s="32"/>
      <c r="F96" s="59"/>
      <c r="G96" s="32"/>
      <c r="H96" s="37"/>
      <c r="I96" s="37"/>
      <c r="J96" s="37"/>
      <c r="K96" s="37"/>
      <c r="L96" s="37"/>
      <c r="M96" s="37"/>
      <c r="N96" s="37"/>
    </row>
    <row r="97" spans="1:14" ht="15.95" customHeight="1">
      <c r="A97" s="31" t="s">
        <v>60</v>
      </c>
      <c r="B97" s="31"/>
      <c r="C97" s="32"/>
      <c r="D97" s="40"/>
      <c r="E97" s="32"/>
      <c r="F97" s="36"/>
      <c r="G97" s="32"/>
      <c r="H97" s="37"/>
      <c r="I97" s="37"/>
      <c r="J97" s="37"/>
      <c r="K97" s="37"/>
      <c r="L97" s="37"/>
      <c r="M97" s="37"/>
      <c r="N97" s="37"/>
    </row>
    <row r="98" spans="1:14" ht="15.95" customHeight="1">
      <c r="A98" s="31"/>
      <c r="B98" s="31" t="s">
        <v>152</v>
      </c>
      <c r="C98" s="32"/>
      <c r="D98" s="40"/>
      <c r="E98" s="32"/>
      <c r="F98" s="59" t="s">
        <v>247</v>
      </c>
      <c r="G98" s="32"/>
      <c r="H98" s="38">
        <v>0</v>
      </c>
      <c r="I98" s="37"/>
      <c r="J98" s="38">
        <v>0</v>
      </c>
      <c r="K98" s="37"/>
      <c r="L98" s="38">
        <v>1057501138</v>
      </c>
      <c r="M98" s="37"/>
      <c r="N98" s="38">
        <v>1086597118</v>
      </c>
    </row>
    <row r="99" spans="1:14" ht="15.95" customHeight="1">
      <c r="A99" s="31" t="s">
        <v>61</v>
      </c>
      <c r="B99" s="31"/>
      <c r="C99" s="32"/>
      <c r="D99" s="40"/>
      <c r="E99" s="32"/>
      <c r="F99" s="36"/>
      <c r="G99" s="40"/>
      <c r="I99" s="37"/>
      <c r="K99" s="37"/>
      <c r="M99" s="37"/>
    </row>
    <row r="100" spans="1:14" ht="15.95" customHeight="1">
      <c r="A100" s="31"/>
      <c r="B100" s="31" t="s">
        <v>55</v>
      </c>
      <c r="C100" s="32"/>
      <c r="D100" s="40"/>
      <c r="E100" s="32"/>
      <c r="F100" s="36">
        <v>13</v>
      </c>
      <c r="G100" s="32">
        <v>14</v>
      </c>
      <c r="H100" s="38">
        <v>5946549368</v>
      </c>
      <c r="I100" s="37"/>
      <c r="J100" s="38">
        <v>7929904298</v>
      </c>
      <c r="K100" s="37"/>
      <c r="L100" s="38">
        <v>0</v>
      </c>
      <c r="M100" s="37"/>
      <c r="N100" s="38">
        <v>0</v>
      </c>
    </row>
    <row r="101" spans="1:14" ht="15.95" customHeight="1">
      <c r="A101" s="31" t="s">
        <v>156</v>
      </c>
      <c r="B101" s="31"/>
      <c r="C101" s="32"/>
      <c r="D101" s="40"/>
      <c r="E101" s="32"/>
      <c r="F101" s="36">
        <v>13</v>
      </c>
      <c r="G101" s="32"/>
      <c r="H101" s="38">
        <v>10107813752</v>
      </c>
      <c r="I101" s="37"/>
      <c r="J101" s="38">
        <v>10106522179</v>
      </c>
      <c r="K101" s="37"/>
      <c r="L101" s="38">
        <v>10107813752</v>
      </c>
      <c r="M101" s="37"/>
      <c r="N101" s="38">
        <v>10106522179</v>
      </c>
    </row>
    <row r="102" spans="1:14" ht="15.95" customHeight="1">
      <c r="A102" s="31" t="s">
        <v>62</v>
      </c>
      <c r="B102" s="31"/>
      <c r="C102" s="31"/>
      <c r="D102" s="32"/>
      <c r="E102" s="32"/>
      <c r="F102" s="36"/>
      <c r="G102" s="32"/>
      <c r="H102" s="38">
        <v>844530627</v>
      </c>
      <c r="I102" s="37"/>
      <c r="J102" s="38">
        <v>844565228</v>
      </c>
      <c r="K102" s="37"/>
      <c r="L102" s="38">
        <v>8735954</v>
      </c>
      <c r="M102" s="37"/>
      <c r="N102" s="38">
        <v>13237613</v>
      </c>
    </row>
    <row r="103" spans="1:14" ht="15.95" customHeight="1">
      <c r="A103" s="31" t="s">
        <v>63</v>
      </c>
      <c r="B103" s="31"/>
      <c r="C103" s="31"/>
      <c r="D103" s="32"/>
      <c r="E103" s="32"/>
      <c r="F103" s="36"/>
      <c r="G103" s="32"/>
      <c r="H103" s="38">
        <v>69909455</v>
      </c>
      <c r="I103" s="37"/>
      <c r="J103" s="38">
        <v>66878684</v>
      </c>
      <c r="K103" s="37"/>
      <c r="L103" s="38">
        <v>11695532</v>
      </c>
      <c r="M103" s="37"/>
      <c r="N103" s="38">
        <v>11194519</v>
      </c>
    </row>
    <row r="104" spans="1:14" ht="15.95" customHeight="1">
      <c r="A104" s="31" t="s">
        <v>157</v>
      </c>
      <c r="B104" s="31"/>
      <c r="C104" s="32"/>
      <c r="D104" s="40"/>
      <c r="E104" s="32"/>
      <c r="F104" s="36">
        <v>14</v>
      </c>
      <c r="G104" s="32"/>
      <c r="H104" s="38">
        <v>1594873233</v>
      </c>
      <c r="I104" s="37"/>
      <c r="J104" s="38">
        <v>1621321432</v>
      </c>
      <c r="K104" s="37"/>
      <c r="L104" s="38">
        <v>110827490</v>
      </c>
      <c r="M104" s="37"/>
      <c r="N104" s="38">
        <v>114231305</v>
      </c>
    </row>
    <row r="105" spans="1:14" ht="15.95" customHeight="1">
      <c r="A105" s="31" t="s">
        <v>158</v>
      </c>
      <c r="B105" s="31"/>
      <c r="C105" s="32"/>
      <c r="D105" s="40"/>
      <c r="E105" s="32"/>
      <c r="F105" s="36"/>
      <c r="G105" s="32"/>
    </row>
    <row r="106" spans="1:14" ht="15.95" customHeight="1">
      <c r="A106" s="61"/>
      <c r="B106" s="31" t="s">
        <v>159</v>
      </c>
      <c r="C106" s="31"/>
      <c r="D106" s="32"/>
      <c r="E106" s="32"/>
      <c r="F106" s="59">
        <v>14</v>
      </c>
      <c r="G106" s="32"/>
      <c r="H106" s="38">
        <f>6503254+143709577</f>
        <v>150212831</v>
      </c>
      <c r="I106" s="37"/>
      <c r="J106" s="38">
        <v>151729296</v>
      </c>
      <c r="K106" s="37"/>
      <c r="L106" s="38">
        <v>563520000</v>
      </c>
      <c r="M106" s="37"/>
      <c r="N106" s="38">
        <v>566455000</v>
      </c>
    </row>
    <row r="107" spans="1:14" ht="15.95" customHeight="1">
      <c r="A107" s="31" t="s">
        <v>64</v>
      </c>
      <c r="B107" s="31"/>
      <c r="C107" s="32"/>
      <c r="D107" s="40"/>
      <c r="E107" s="32"/>
      <c r="F107" s="59"/>
      <c r="G107" s="32"/>
      <c r="H107" s="44">
        <v>257518866</v>
      </c>
      <c r="I107" s="37"/>
      <c r="J107" s="44">
        <v>280753239</v>
      </c>
      <c r="K107" s="37"/>
      <c r="L107" s="44">
        <v>79184103</v>
      </c>
      <c r="M107" s="37"/>
      <c r="N107" s="44">
        <v>104510836</v>
      </c>
    </row>
    <row r="108" spans="1:14" ht="15.95" customHeight="1">
      <c r="A108" s="31"/>
      <c r="B108" s="31"/>
      <c r="C108" s="31"/>
      <c r="D108" s="32"/>
      <c r="E108" s="32"/>
      <c r="F108" s="36"/>
      <c r="G108" s="32"/>
      <c r="H108" s="45"/>
      <c r="I108" s="60"/>
      <c r="J108" s="45"/>
      <c r="K108" s="60"/>
      <c r="L108" s="45"/>
      <c r="M108" s="60"/>
      <c r="N108" s="45"/>
    </row>
    <row r="109" spans="1:14" ht="15.95" customHeight="1">
      <c r="A109" s="46" t="s">
        <v>65</v>
      </c>
      <c r="B109" s="31"/>
      <c r="C109" s="31"/>
      <c r="D109" s="40"/>
      <c r="E109" s="32"/>
      <c r="F109" s="59"/>
      <c r="G109" s="32"/>
      <c r="H109" s="44">
        <f>SUM(H98:H107)</f>
        <v>18971408132</v>
      </c>
      <c r="I109" s="60"/>
      <c r="J109" s="44">
        <f>SUM(J98:J107)</f>
        <v>21001674356</v>
      </c>
      <c r="K109" s="60"/>
      <c r="L109" s="44">
        <f>SUM(L98:L107)</f>
        <v>11939277969</v>
      </c>
      <c r="M109" s="60"/>
      <c r="N109" s="44">
        <f>SUM(N98:N107)</f>
        <v>12002748570</v>
      </c>
    </row>
    <row r="110" spans="1:14" ht="15.95" customHeight="1">
      <c r="A110" s="31"/>
      <c r="B110" s="31"/>
      <c r="C110" s="31"/>
      <c r="D110" s="62"/>
      <c r="E110" s="32"/>
      <c r="F110" s="59"/>
      <c r="G110" s="32"/>
      <c r="H110" s="45"/>
      <c r="I110" s="60"/>
      <c r="J110" s="45"/>
      <c r="K110" s="60"/>
      <c r="L110" s="45"/>
      <c r="M110" s="60"/>
      <c r="N110" s="45"/>
    </row>
    <row r="111" spans="1:14" ht="15.95" customHeight="1">
      <c r="A111" s="46" t="s">
        <v>66</v>
      </c>
      <c r="B111" s="31"/>
      <c r="C111" s="31"/>
      <c r="D111" s="32"/>
      <c r="E111" s="40"/>
      <c r="F111" s="51"/>
      <c r="G111" s="32"/>
      <c r="H111" s="44">
        <f>H93+H109</f>
        <v>31633216503</v>
      </c>
      <c r="I111" s="37"/>
      <c r="J111" s="44">
        <f>J93+J109</f>
        <v>31305915804</v>
      </c>
      <c r="K111" s="37"/>
      <c r="L111" s="44">
        <f>L93+L109</f>
        <v>20977242654</v>
      </c>
      <c r="M111" s="37"/>
      <c r="N111" s="44">
        <f>N93+N109</f>
        <v>21387023103</v>
      </c>
    </row>
    <row r="112" spans="1:14" ht="15.95" customHeight="1">
      <c r="A112" s="46"/>
      <c r="B112" s="31"/>
      <c r="C112" s="31"/>
      <c r="D112" s="32"/>
      <c r="E112" s="40"/>
      <c r="F112" s="51"/>
      <c r="G112" s="32"/>
      <c r="H112" s="45"/>
      <c r="I112" s="37"/>
      <c r="J112" s="45"/>
      <c r="K112" s="37"/>
      <c r="L112" s="45"/>
      <c r="M112" s="37"/>
      <c r="N112" s="45"/>
    </row>
    <row r="113" spans="1:14" ht="14.25" customHeight="1">
      <c r="A113" s="31"/>
      <c r="B113" s="31"/>
      <c r="C113" s="31"/>
      <c r="D113" s="32"/>
      <c r="E113" s="32"/>
      <c r="F113" s="51"/>
      <c r="G113" s="32"/>
      <c r="H113" s="21"/>
      <c r="I113" s="21"/>
      <c r="J113" s="21"/>
      <c r="K113" s="21"/>
      <c r="L113" s="21"/>
      <c r="M113" s="21"/>
      <c r="N113" s="108"/>
    </row>
    <row r="114" spans="1:14" ht="18" customHeight="1">
      <c r="A114" s="31"/>
      <c r="B114" s="31"/>
      <c r="C114" s="31"/>
      <c r="D114" s="32"/>
      <c r="E114" s="32"/>
      <c r="F114" s="51"/>
      <c r="G114" s="32"/>
      <c r="H114" s="21"/>
      <c r="I114" s="21"/>
      <c r="J114" s="21"/>
      <c r="K114" s="21"/>
      <c r="L114" s="21"/>
      <c r="M114" s="21"/>
      <c r="N114" s="108"/>
    </row>
    <row r="115" spans="1:14" ht="21.95" customHeight="1">
      <c r="A115" s="5" t="str">
        <f>A57</f>
        <v>The accompanying notes are an integral part of these interim financial information.</v>
      </c>
      <c r="B115" s="5"/>
      <c r="C115" s="5"/>
      <c r="D115" s="53"/>
      <c r="E115" s="53"/>
      <c r="F115" s="63"/>
      <c r="G115" s="53"/>
      <c r="H115" s="54"/>
      <c r="I115" s="54"/>
      <c r="J115" s="54"/>
      <c r="K115" s="54"/>
      <c r="L115" s="54"/>
      <c r="M115" s="54"/>
      <c r="N115" s="54"/>
    </row>
    <row r="116" spans="1:14" ht="15.95" customHeight="1">
      <c r="A116" s="238" t="s">
        <v>209</v>
      </c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238"/>
    </row>
    <row r="117" spans="1:14" ht="15.95" customHeight="1">
      <c r="A117" s="238" t="s">
        <v>268</v>
      </c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  <c r="M117" s="238"/>
      <c r="N117" s="238"/>
    </row>
    <row r="118" spans="1:14" ht="15.95" customHeight="1">
      <c r="A118" s="235" t="str">
        <f>+A3</f>
        <v>As at 31 March 2017</v>
      </c>
      <c r="B118" s="235"/>
      <c r="C118" s="235"/>
      <c r="D118" s="235"/>
      <c r="E118" s="235"/>
      <c r="F118" s="235"/>
      <c r="G118" s="235"/>
      <c r="H118" s="235"/>
      <c r="I118" s="235"/>
      <c r="J118" s="235"/>
      <c r="K118" s="235"/>
      <c r="L118" s="235"/>
      <c r="M118" s="235"/>
      <c r="N118" s="235"/>
    </row>
    <row r="119" spans="1:14" ht="15.95" customHeight="1">
      <c r="A119" s="106"/>
      <c r="B119" s="106"/>
      <c r="C119" s="106"/>
      <c r="D119" s="106"/>
      <c r="E119" s="106"/>
      <c r="F119" s="106"/>
      <c r="G119" s="106"/>
      <c r="H119" s="107"/>
      <c r="I119" s="107"/>
      <c r="J119" s="107"/>
      <c r="K119" s="107"/>
      <c r="L119" s="107"/>
      <c r="M119" s="107"/>
      <c r="N119" s="107"/>
    </row>
    <row r="120" spans="1:14" ht="15.95" customHeight="1">
      <c r="A120" s="31"/>
      <c r="B120" s="31"/>
      <c r="C120" s="31"/>
      <c r="D120" s="32"/>
      <c r="E120" s="32"/>
      <c r="F120" s="51"/>
      <c r="G120" s="32"/>
      <c r="H120" s="21"/>
      <c r="I120" s="21"/>
      <c r="J120" s="21"/>
      <c r="K120" s="21"/>
      <c r="L120" s="21"/>
      <c r="M120" s="21"/>
      <c r="N120" s="21"/>
    </row>
    <row r="121" spans="1:14" ht="15.95" customHeight="1">
      <c r="A121" s="31"/>
      <c r="B121" s="31"/>
      <c r="C121" s="31"/>
      <c r="D121" s="32"/>
      <c r="E121" s="32"/>
      <c r="F121" s="51"/>
      <c r="G121" s="32"/>
      <c r="H121" s="239" t="s">
        <v>1</v>
      </c>
      <c r="I121" s="239"/>
      <c r="J121" s="239"/>
      <c r="K121" s="105"/>
      <c r="L121" s="239" t="s">
        <v>175</v>
      </c>
      <c r="M121" s="239"/>
      <c r="N121" s="239"/>
    </row>
    <row r="122" spans="1:14" ht="15.95" customHeight="1">
      <c r="A122" s="31"/>
      <c r="B122" s="31"/>
      <c r="C122" s="31"/>
      <c r="D122" s="32"/>
      <c r="E122" s="32"/>
      <c r="F122" s="51"/>
      <c r="G122" s="32"/>
      <c r="H122" s="236" t="s">
        <v>174</v>
      </c>
      <c r="I122" s="236"/>
      <c r="J122" s="236"/>
      <c r="K122" s="1"/>
      <c r="L122" s="237" t="s">
        <v>174</v>
      </c>
      <c r="M122" s="237"/>
      <c r="N122" s="237"/>
    </row>
    <row r="123" spans="1:14" ht="15.95" customHeight="1">
      <c r="A123" s="31"/>
      <c r="B123" s="31"/>
      <c r="C123" s="31"/>
      <c r="D123" s="32"/>
      <c r="E123" s="32"/>
      <c r="F123" s="24"/>
      <c r="G123" s="24"/>
      <c r="H123" s="2" t="s">
        <v>93</v>
      </c>
      <c r="I123" s="3"/>
      <c r="J123" s="2" t="s">
        <v>94</v>
      </c>
      <c r="K123" s="4"/>
      <c r="L123" s="2" t="s">
        <v>93</v>
      </c>
      <c r="M123" s="3"/>
      <c r="N123" s="2" t="s">
        <v>94</v>
      </c>
    </row>
    <row r="124" spans="1:14" ht="15.95" customHeight="1">
      <c r="A124" s="31"/>
      <c r="B124" s="31"/>
      <c r="C124" s="31"/>
      <c r="D124" s="32"/>
      <c r="E124" s="32"/>
      <c r="F124" s="24"/>
      <c r="G124" s="24"/>
      <c r="H124" s="2" t="str">
        <f>+H66</f>
        <v>31 March</v>
      </c>
      <c r="I124" s="3"/>
      <c r="J124" s="2" t="str">
        <f>+J66</f>
        <v>31 December</v>
      </c>
      <c r="K124" s="4"/>
      <c r="L124" s="2" t="str">
        <f>+L66</f>
        <v>31 March</v>
      </c>
      <c r="M124" s="3"/>
      <c r="N124" s="2" t="str">
        <f>+N66</f>
        <v>31 December</v>
      </c>
    </row>
    <row r="125" spans="1:14" ht="15.95" customHeight="1">
      <c r="A125" s="31"/>
      <c r="B125" s="31"/>
      <c r="C125" s="31"/>
      <c r="D125" s="40"/>
      <c r="E125" s="40"/>
      <c r="F125" s="24"/>
      <c r="G125" s="24"/>
      <c r="H125" s="2" t="str">
        <f>+H67</f>
        <v>2017</v>
      </c>
      <c r="I125" s="3"/>
      <c r="J125" s="2" t="s">
        <v>2</v>
      </c>
      <c r="K125" s="4"/>
      <c r="L125" s="2" t="str">
        <f>+H125</f>
        <v>2017</v>
      </c>
      <c r="M125" s="3"/>
      <c r="N125" s="2" t="str">
        <f>+J125</f>
        <v>2016</v>
      </c>
    </row>
    <row r="126" spans="1:14" ht="15.95" customHeight="1">
      <c r="A126" s="31"/>
      <c r="B126" s="31"/>
      <c r="C126" s="31"/>
      <c r="D126" s="40"/>
      <c r="E126" s="40"/>
      <c r="F126" s="27"/>
      <c r="G126" s="26"/>
      <c r="H126" s="20" t="s">
        <v>4</v>
      </c>
      <c r="I126" s="3"/>
      <c r="J126" s="20" t="s">
        <v>4</v>
      </c>
      <c r="K126" s="4"/>
      <c r="L126" s="20" t="s">
        <v>4</v>
      </c>
      <c r="M126" s="3"/>
      <c r="N126" s="20" t="s">
        <v>4</v>
      </c>
    </row>
    <row r="127" spans="1:14" ht="15.95" customHeight="1">
      <c r="A127" s="31"/>
      <c r="B127" s="31"/>
      <c r="C127" s="31"/>
      <c r="D127" s="40"/>
      <c r="E127" s="40"/>
      <c r="F127" s="27"/>
      <c r="G127" s="26"/>
      <c r="H127" s="28"/>
      <c r="I127" s="3"/>
      <c r="J127" s="28"/>
      <c r="K127" s="4"/>
      <c r="L127" s="28"/>
      <c r="M127" s="3"/>
      <c r="N127" s="28"/>
    </row>
    <row r="128" spans="1:14" ht="15.95" customHeight="1">
      <c r="A128" s="55" t="s">
        <v>173</v>
      </c>
      <c r="B128" s="64"/>
      <c r="C128" s="64"/>
      <c r="D128" s="64"/>
      <c r="E128" s="64"/>
      <c r="F128" s="33"/>
      <c r="G128" s="40"/>
      <c r="H128" s="21"/>
      <c r="I128" s="65"/>
      <c r="J128" s="65"/>
      <c r="K128" s="65"/>
      <c r="L128" s="21"/>
      <c r="M128" s="65"/>
      <c r="N128" s="65"/>
    </row>
    <row r="129" spans="1:14" ht="15.95" customHeight="1">
      <c r="A129" s="64"/>
      <c r="B129" s="64"/>
      <c r="C129" s="64"/>
      <c r="D129" s="64"/>
      <c r="E129" s="64"/>
      <c r="F129" s="33"/>
      <c r="G129" s="40"/>
      <c r="H129" s="21"/>
      <c r="I129" s="65"/>
      <c r="J129" s="65"/>
      <c r="K129" s="65"/>
      <c r="L129" s="21"/>
      <c r="M129" s="65"/>
      <c r="N129" s="65"/>
    </row>
    <row r="130" spans="1:14" ht="15.95" customHeight="1">
      <c r="A130" s="55" t="s">
        <v>85</v>
      </c>
      <c r="B130" s="31"/>
      <c r="C130" s="31"/>
      <c r="D130" s="32"/>
      <c r="E130" s="32"/>
      <c r="F130" s="59"/>
      <c r="G130" s="32"/>
      <c r="H130" s="37"/>
      <c r="I130" s="37"/>
      <c r="J130" s="37"/>
      <c r="K130" s="37"/>
      <c r="L130" s="37"/>
      <c r="M130" s="37"/>
      <c r="N130" s="37"/>
    </row>
    <row r="131" spans="1:14" ht="15.95" customHeight="1">
      <c r="A131" s="31"/>
      <c r="B131" s="31"/>
      <c r="C131" s="31"/>
      <c r="D131" s="32"/>
      <c r="E131" s="32"/>
      <c r="F131" s="59"/>
      <c r="G131" s="32"/>
      <c r="H131" s="37"/>
      <c r="I131" s="37"/>
      <c r="J131" s="37"/>
      <c r="K131" s="37"/>
      <c r="L131" s="37"/>
      <c r="M131" s="37"/>
      <c r="N131" s="37"/>
    </row>
    <row r="132" spans="1:14" ht="15.95" customHeight="1">
      <c r="A132" s="31" t="s">
        <v>67</v>
      </c>
      <c r="B132" s="31"/>
      <c r="C132" s="31"/>
      <c r="D132" s="31"/>
      <c r="E132" s="31"/>
      <c r="F132" s="31"/>
      <c r="G132" s="31"/>
      <c r="H132" s="37"/>
      <c r="I132" s="37"/>
      <c r="J132" s="37"/>
      <c r="K132" s="37"/>
      <c r="L132" s="37"/>
      <c r="M132" s="37"/>
      <c r="N132" s="37"/>
    </row>
    <row r="133" spans="1:14" ht="15.95" customHeight="1">
      <c r="A133" s="31"/>
      <c r="B133" s="31" t="s">
        <v>68</v>
      </c>
      <c r="C133" s="31"/>
      <c r="D133" s="31"/>
      <c r="E133" s="31"/>
      <c r="F133" s="59"/>
      <c r="G133" s="32"/>
      <c r="H133" s="37"/>
      <c r="I133" s="37"/>
      <c r="J133" s="37"/>
      <c r="K133" s="37"/>
      <c r="L133" s="37"/>
      <c r="M133" s="37"/>
      <c r="N133" s="37"/>
    </row>
    <row r="134" spans="1:14" ht="15.95" customHeight="1">
      <c r="A134" s="31"/>
      <c r="B134" s="31"/>
      <c r="C134" s="31" t="s">
        <v>160</v>
      </c>
      <c r="D134" s="31"/>
      <c r="E134" s="31"/>
      <c r="F134" s="59"/>
      <c r="G134" s="32"/>
      <c r="H134" s="37"/>
      <c r="I134" s="37"/>
      <c r="J134" s="37"/>
      <c r="K134" s="37"/>
      <c r="L134" s="37"/>
      <c r="M134" s="37"/>
      <c r="N134" s="37"/>
    </row>
    <row r="135" spans="1:14" ht="15.95" customHeight="1" thickBot="1">
      <c r="A135" s="31"/>
      <c r="B135" s="31"/>
      <c r="C135" s="31"/>
      <c r="D135" s="31" t="s">
        <v>275</v>
      </c>
      <c r="E135" s="31"/>
      <c r="F135" s="36"/>
      <c r="G135" s="32"/>
      <c r="H135" s="66">
        <v>6000000000</v>
      </c>
      <c r="I135" s="37"/>
      <c r="J135" s="66">
        <v>6000000000</v>
      </c>
      <c r="K135" s="37"/>
      <c r="L135" s="66">
        <v>6000000000</v>
      </c>
      <c r="M135" s="37"/>
      <c r="N135" s="66">
        <v>6000000000</v>
      </c>
    </row>
    <row r="136" spans="1:14" ht="15.95" customHeight="1" thickTop="1">
      <c r="A136" s="31"/>
      <c r="B136" s="31"/>
      <c r="C136" s="31"/>
      <c r="D136" s="31"/>
      <c r="E136" s="31"/>
      <c r="F136" s="36"/>
      <c r="G136" s="32"/>
      <c r="H136" s="45"/>
      <c r="I136" s="37"/>
      <c r="J136" s="45"/>
      <c r="K136" s="37"/>
      <c r="L136" s="45"/>
      <c r="M136" s="37"/>
      <c r="N136" s="45"/>
    </row>
    <row r="137" spans="1:14" ht="15.95" customHeight="1">
      <c r="A137" s="31"/>
      <c r="B137" s="31" t="s">
        <v>69</v>
      </c>
      <c r="C137" s="31"/>
      <c r="D137" s="31"/>
      <c r="E137" s="31"/>
      <c r="F137" s="36"/>
      <c r="G137" s="32"/>
      <c r="H137" s="38"/>
      <c r="I137" s="37"/>
      <c r="J137" s="38"/>
      <c r="K137" s="37"/>
      <c r="L137" s="38"/>
      <c r="M137" s="37"/>
      <c r="N137" s="38"/>
    </row>
    <row r="138" spans="1:14" ht="15.95" customHeight="1">
      <c r="A138" s="31"/>
      <c r="B138" s="31"/>
      <c r="C138" s="31" t="s">
        <v>161</v>
      </c>
      <c r="D138" s="31"/>
      <c r="E138" s="31"/>
      <c r="F138" s="36"/>
      <c r="G138" s="32"/>
      <c r="H138" s="38"/>
      <c r="I138" s="37"/>
      <c r="J138" s="38"/>
      <c r="K138" s="37"/>
      <c r="L138" s="38"/>
      <c r="M138" s="37"/>
      <c r="N138" s="38"/>
    </row>
    <row r="139" spans="1:14" ht="15.95" customHeight="1">
      <c r="A139" s="31"/>
      <c r="B139" s="31"/>
      <c r="D139" s="31" t="s">
        <v>162</v>
      </c>
      <c r="E139" s="31"/>
      <c r="F139" s="36"/>
      <c r="G139" s="32"/>
      <c r="H139" s="38">
        <v>3882074476</v>
      </c>
      <c r="I139" s="37"/>
      <c r="J139" s="38">
        <v>3882074476</v>
      </c>
      <c r="K139" s="37"/>
      <c r="L139" s="38">
        <v>3882074476</v>
      </c>
      <c r="M139" s="37"/>
      <c r="N139" s="38">
        <v>3882074476</v>
      </c>
    </row>
    <row r="140" spans="1:14" ht="15.95" customHeight="1">
      <c r="A140" s="31" t="s">
        <v>163</v>
      </c>
      <c r="B140" s="31"/>
      <c r="C140" s="31"/>
      <c r="D140" s="31"/>
      <c r="E140" s="31"/>
      <c r="F140" s="36"/>
      <c r="G140" s="32"/>
      <c r="H140" s="38">
        <v>438704620</v>
      </c>
      <c r="I140" s="37"/>
      <c r="J140" s="38">
        <v>438704620</v>
      </c>
      <c r="K140" s="37"/>
      <c r="L140" s="38">
        <v>438704620</v>
      </c>
      <c r="M140" s="37"/>
      <c r="N140" s="38">
        <v>438704620</v>
      </c>
    </row>
    <row r="141" spans="1:14" ht="15.95" customHeight="1">
      <c r="A141" s="31" t="s">
        <v>70</v>
      </c>
      <c r="B141" s="31"/>
      <c r="C141" s="31"/>
      <c r="D141" s="31"/>
      <c r="E141" s="31"/>
      <c r="F141" s="36"/>
      <c r="G141" s="32"/>
      <c r="H141" s="38"/>
      <c r="I141" s="37"/>
      <c r="J141" s="38"/>
      <c r="K141" s="37"/>
      <c r="L141" s="38"/>
      <c r="M141" s="37"/>
      <c r="N141" s="38"/>
    </row>
    <row r="142" spans="1:14" ht="15.95" customHeight="1">
      <c r="A142" s="31"/>
      <c r="B142" s="31" t="s">
        <v>71</v>
      </c>
      <c r="C142" s="31"/>
      <c r="D142" s="31"/>
      <c r="E142" s="31"/>
      <c r="F142" s="36"/>
      <c r="G142" s="32"/>
      <c r="H142" s="38">
        <v>600000000</v>
      </c>
      <c r="I142" s="37"/>
      <c r="J142" s="38">
        <v>600000000</v>
      </c>
      <c r="K142" s="37"/>
      <c r="L142" s="38">
        <v>600000000</v>
      </c>
      <c r="M142" s="37"/>
      <c r="N142" s="38">
        <v>600000000</v>
      </c>
    </row>
    <row r="143" spans="1:14" ht="15.95" customHeight="1">
      <c r="A143" s="31"/>
      <c r="B143" s="31" t="s">
        <v>72</v>
      </c>
      <c r="C143" s="31"/>
      <c r="D143" s="31"/>
      <c r="E143" s="31"/>
      <c r="F143" s="36"/>
      <c r="G143" s="32"/>
      <c r="H143" s="38">
        <v>13727918710</v>
      </c>
      <c r="I143" s="37"/>
      <c r="J143" s="38">
        <v>13230057406</v>
      </c>
      <c r="K143" s="37"/>
      <c r="L143" s="38">
        <v>8189441787</v>
      </c>
      <c r="M143" s="37"/>
      <c r="N143" s="38">
        <v>7574203659</v>
      </c>
    </row>
    <row r="144" spans="1:14" ht="15.95" customHeight="1">
      <c r="A144" s="31" t="s">
        <v>73</v>
      </c>
      <c r="B144" s="31"/>
      <c r="C144" s="31"/>
      <c r="D144" s="31"/>
      <c r="E144" s="31"/>
      <c r="F144" s="36"/>
      <c r="G144" s="32"/>
      <c r="H144" s="44">
        <v>-40652033</v>
      </c>
      <c r="I144" s="37"/>
      <c r="J144" s="44">
        <v>-27740349</v>
      </c>
      <c r="K144" s="37"/>
      <c r="L144" s="44">
        <v>152989</v>
      </c>
      <c r="M144" s="37"/>
      <c r="N144" s="44">
        <v>17252807</v>
      </c>
    </row>
    <row r="145" spans="1:14" ht="15.95" customHeight="1">
      <c r="A145" s="31"/>
      <c r="B145" s="31"/>
      <c r="C145" s="31"/>
      <c r="D145" s="32"/>
      <c r="E145" s="32"/>
      <c r="F145" s="36"/>
      <c r="G145" s="32"/>
      <c r="H145" s="45"/>
      <c r="I145" s="37"/>
      <c r="J145" s="45"/>
      <c r="K145" s="37"/>
      <c r="L145" s="45"/>
      <c r="M145" s="37"/>
      <c r="N145" s="45"/>
    </row>
    <row r="146" spans="1:14" ht="15.95" customHeight="1">
      <c r="A146" s="67" t="s">
        <v>164</v>
      </c>
      <c r="B146" s="31"/>
      <c r="C146" s="31"/>
      <c r="D146" s="32"/>
      <c r="E146" s="32"/>
      <c r="F146" s="59"/>
      <c r="G146" s="32"/>
      <c r="H146" s="45"/>
      <c r="I146" s="37"/>
      <c r="J146" s="45"/>
      <c r="K146" s="37"/>
      <c r="L146" s="45"/>
      <c r="M146" s="37"/>
      <c r="N146" s="45"/>
    </row>
    <row r="147" spans="1:14" ht="15.95" customHeight="1">
      <c r="B147" s="55" t="s">
        <v>102</v>
      </c>
      <c r="C147" s="40"/>
      <c r="D147" s="40"/>
      <c r="E147" s="32"/>
      <c r="F147" s="36"/>
      <c r="G147" s="32"/>
      <c r="H147" s="38">
        <f>SUM(H139:H144)</f>
        <v>18608045773</v>
      </c>
      <c r="I147" s="37"/>
      <c r="J147" s="38">
        <f>SUM(J139:J144)</f>
        <v>18123096153</v>
      </c>
      <c r="K147" s="37"/>
      <c r="L147" s="38">
        <f>SUM(L139:L144)</f>
        <v>13110373872</v>
      </c>
      <c r="M147" s="37"/>
      <c r="N147" s="38">
        <f>SUM(N139:N144)</f>
        <v>12512235562</v>
      </c>
    </row>
    <row r="148" spans="1:14" ht="15.95" customHeight="1">
      <c r="A148" s="31" t="s">
        <v>31</v>
      </c>
      <c r="B148" s="40"/>
      <c r="C148" s="31"/>
      <c r="D148" s="32"/>
      <c r="E148" s="32"/>
      <c r="F148" s="36"/>
      <c r="G148" s="32"/>
      <c r="H148" s="44">
        <v>194866179</v>
      </c>
      <c r="I148" s="37"/>
      <c r="J148" s="44">
        <v>189975407</v>
      </c>
      <c r="K148" s="37"/>
      <c r="L148" s="44">
        <v>0</v>
      </c>
      <c r="M148" s="37"/>
      <c r="N148" s="44">
        <v>0</v>
      </c>
    </row>
    <row r="149" spans="1:14" ht="15.95" customHeight="1">
      <c r="A149" s="31"/>
      <c r="B149" s="31"/>
      <c r="C149" s="31"/>
      <c r="D149" s="32"/>
      <c r="E149" s="32"/>
      <c r="F149" s="59"/>
      <c r="G149" s="32"/>
      <c r="H149" s="45"/>
      <c r="I149" s="60"/>
      <c r="J149" s="45"/>
      <c r="K149" s="60"/>
      <c r="L149" s="45"/>
      <c r="M149" s="60"/>
      <c r="N149" s="45"/>
    </row>
    <row r="150" spans="1:14" ht="15.95" customHeight="1">
      <c r="A150" s="62" t="s">
        <v>165</v>
      </c>
      <c r="B150" s="31"/>
      <c r="C150" s="31"/>
      <c r="D150" s="40"/>
      <c r="E150" s="32"/>
      <c r="F150" s="59"/>
      <c r="G150" s="32"/>
      <c r="H150" s="44">
        <f>+H147+H148</f>
        <v>18802911952</v>
      </c>
      <c r="I150" s="60"/>
      <c r="J150" s="44">
        <f>+J147+J148</f>
        <v>18313071560</v>
      </c>
      <c r="K150" s="60"/>
      <c r="L150" s="44">
        <f>+L147+L148</f>
        <v>13110373872</v>
      </c>
      <c r="M150" s="60"/>
      <c r="N150" s="44">
        <f>+N147+N148</f>
        <v>12512235562</v>
      </c>
    </row>
    <row r="151" spans="1:14" ht="15.95" customHeight="1">
      <c r="A151" s="31"/>
      <c r="B151" s="31"/>
      <c r="C151" s="31"/>
      <c r="D151" s="62"/>
      <c r="E151" s="32"/>
      <c r="F151" s="59"/>
      <c r="G151" s="32"/>
      <c r="H151" s="45"/>
      <c r="I151" s="60"/>
      <c r="J151" s="45"/>
      <c r="K151" s="60"/>
      <c r="L151" s="45"/>
      <c r="M151" s="60"/>
      <c r="N151" s="45"/>
    </row>
    <row r="152" spans="1:14" ht="15.95" customHeight="1" thickBot="1">
      <c r="A152" s="58" t="s">
        <v>166</v>
      </c>
      <c r="B152" s="31"/>
      <c r="C152" s="31"/>
      <c r="D152" s="32"/>
      <c r="E152" s="32"/>
      <c r="F152" s="59"/>
      <c r="G152" s="32"/>
      <c r="H152" s="52">
        <f>+H111+H150</f>
        <v>50436128455</v>
      </c>
      <c r="I152" s="37"/>
      <c r="J152" s="52">
        <f>+J111+J150</f>
        <v>49618987364</v>
      </c>
      <c r="K152" s="37"/>
      <c r="L152" s="52">
        <f>+L111+L150</f>
        <v>34087616526</v>
      </c>
      <c r="M152" s="37"/>
      <c r="N152" s="52">
        <f>+N111+N150</f>
        <v>33899258665</v>
      </c>
    </row>
    <row r="153" spans="1:14" ht="15.95" customHeight="1" thickTop="1">
      <c r="A153" s="31"/>
      <c r="B153" s="31"/>
      <c r="C153" s="31"/>
      <c r="D153" s="32"/>
      <c r="E153" s="32"/>
      <c r="F153" s="59"/>
      <c r="G153" s="32"/>
      <c r="H153" s="39"/>
      <c r="I153" s="39"/>
      <c r="J153" s="39"/>
      <c r="K153" s="39"/>
      <c r="L153" s="39"/>
      <c r="M153" s="39"/>
      <c r="N153" s="39"/>
    </row>
    <row r="154" spans="1:14" ht="15.95" customHeight="1">
      <c r="A154" s="31"/>
      <c r="B154" s="31"/>
      <c r="C154" s="31"/>
      <c r="D154" s="32"/>
      <c r="E154" s="32"/>
      <c r="F154" s="59"/>
      <c r="G154" s="32"/>
      <c r="H154" s="21"/>
      <c r="I154" s="21"/>
      <c r="J154" s="21"/>
      <c r="K154" s="21"/>
      <c r="L154" s="21"/>
      <c r="M154" s="21"/>
      <c r="N154" s="21"/>
    </row>
    <row r="155" spans="1:14" ht="15.95" customHeight="1">
      <c r="A155" s="31"/>
      <c r="B155" s="31"/>
      <c r="C155" s="31"/>
      <c r="D155" s="32"/>
      <c r="E155" s="32"/>
      <c r="F155" s="59"/>
      <c r="G155" s="32"/>
      <c r="H155" s="21"/>
      <c r="I155" s="21"/>
      <c r="J155" s="21"/>
      <c r="K155" s="21"/>
      <c r="L155" s="21"/>
      <c r="M155" s="21"/>
      <c r="N155" s="21"/>
    </row>
    <row r="156" spans="1:14" ht="15.95" customHeight="1">
      <c r="A156" s="31"/>
      <c r="B156" s="31"/>
      <c r="C156" s="31"/>
      <c r="D156" s="32"/>
      <c r="E156" s="32"/>
      <c r="F156" s="59"/>
      <c r="G156" s="32"/>
      <c r="H156" s="21"/>
      <c r="I156" s="21"/>
      <c r="J156" s="21"/>
      <c r="K156" s="21"/>
      <c r="L156" s="21"/>
      <c r="M156" s="21"/>
      <c r="N156" s="21"/>
    </row>
    <row r="157" spans="1:14" ht="15.95" customHeight="1">
      <c r="A157" s="31"/>
      <c r="B157" s="31"/>
      <c r="C157" s="31"/>
      <c r="D157" s="32"/>
      <c r="E157" s="32"/>
      <c r="F157" s="59"/>
      <c r="G157" s="32"/>
      <c r="H157" s="21"/>
      <c r="I157" s="21"/>
      <c r="J157" s="21"/>
      <c r="K157" s="21"/>
      <c r="L157" s="21"/>
      <c r="M157" s="21"/>
      <c r="N157" s="21"/>
    </row>
    <row r="158" spans="1:14" ht="15.95" customHeight="1">
      <c r="A158" s="31"/>
      <c r="B158" s="31"/>
      <c r="C158" s="31"/>
      <c r="D158" s="32"/>
      <c r="E158" s="32"/>
      <c r="F158" s="59"/>
      <c r="G158" s="32"/>
      <c r="H158" s="21"/>
      <c r="I158" s="21"/>
      <c r="J158" s="21"/>
      <c r="K158" s="21"/>
      <c r="L158" s="21"/>
      <c r="M158" s="21"/>
      <c r="N158" s="21"/>
    </row>
    <row r="159" spans="1:14" ht="15.95" customHeight="1">
      <c r="A159" s="31"/>
      <c r="B159" s="31"/>
      <c r="C159" s="31"/>
      <c r="D159" s="32"/>
      <c r="E159" s="32"/>
      <c r="F159" s="59"/>
      <c r="G159" s="32"/>
      <c r="H159" s="21"/>
      <c r="I159" s="21"/>
      <c r="J159" s="21"/>
      <c r="K159" s="21"/>
      <c r="L159" s="21"/>
      <c r="M159" s="21"/>
      <c r="N159" s="21"/>
    </row>
    <row r="160" spans="1:14" ht="15.95" customHeight="1">
      <c r="A160" s="31"/>
      <c r="B160" s="31"/>
      <c r="C160" s="31"/>
      <c r="D160" s="32"/>
      <c r="E160" s="32"/>
      <c r="F160" s="59"/>
      <c r="G160" s="32"/>
      <c r="H160" s="21"/>
      <c r="I160" s="21"/>
      <c r="J160" s="21"/>
      <c r="K160" s="21"/>
      <c r="L160" s="21"/>
      <c r="M160" s="21"/>
      <c r="N160" s="21"/>
    </row>
    <row r="161" spans="1:14" ht="15.95" customHeight="1">
      <c r="A161" s="31"/>
      <c r="B161" s="31"/>
      <c r="C161" s="31"/>
      <c r="D161" s="32"/>
      <c r="E161" s="32"/>
      <c r="F161" s="59"/>
      <c r="G161" s="32"/>
      <c r="H161" s="21"/>
      <c r="I161" s="21"/>
      <c r="J161" s="21"/>
      <c r="K161" s="21"/>
      <c r="L161" s="21"/>
      <c r="M161" s="21"/>
      <c r="N161" s="21"/>
    </row>
    <row r="162" spans="1:14" ht="15.95" customHeight="1">
      <c r="A162" s="31"/>
      <c r="B162" s="31"/>
      <c r="C162" s="31"/>
      <c r="D162" s="32"/>
      <c r="E162" s="32"/>
      <c r="F162" s="59"/>
      <c r="G162" s="32"/>
      <c r="H162" s="21"/>
      <c r="I162" s="21"/>
      <c r="J162" s="21"/>
      <c r="K162" s="21"/>
      <c r="L162" s="21"/>
      <c r="M162" s="21"/>
      <c r="N162" s="21"/>
    </row>
    <row r="163" spans="1:14" ht="15.95" customHeight="1">
      <c r="A163" s="31"/>
      <c r="B163" s="31"/>
      <c r="C163" s="31"/>
      <c r="D163" s="32"/>
      <c r="E163" s="32"/>
      <c r="F163" s="59"/>
      <c r="G163" s="32"/>
      <c r="H163" s="21"/>
      <c r="I163" s="21"/>
      <c r="J163" s="21"/>
      <c r="K163" s="21"/>
      <c r="L163" s="21"/>
      <c r="M163" s="21"/>
      <c r="N163" s="21"/>
    </row>
    <row r="164" spans="1:14" ht="15.95" customHeight="1">
      <c r="A164" s="31"/>
      <c r="B164" s="31"/>
      <c r="C164" s="31"/>
      <c r="D164" s="32"/>
      <c r="E164" s="32"/>
      <c r="F164" s="59"/>
      <c r="G164" s="32"/>
      <c r="H164" s="21"/>
      <c r="I164" s="21"/>
      <c r="J164" s="21"/>
      <c r="K164" s="21"/>
      <c r="L164" s="21"/>
      <c r="M164" s="21"/>
      <c r="N164" s="21"/>
    </row>
    <row r="165" spans="1:14" ht="15.95" customHeight="1">
      <c r="A165" s="31"/>
      <c r="B165" s="31"/>
      <c r="C165" s="31"/>
      <c r="D165" s="32"/>
      <c r="E165" s="32"/>
      <c r="F165" s="59"/>
      <c r="G165" s="32"/>
      <c r="H165" s="21"/>
      <c r="I165" s="21"/>
      <c r="J165" s="21"/>
      <c r="K165" s="21"/>
      <c r="L165" s="21"/>
      <c r="M165" s="21"/>
      <c r="N165" s="21"/>
    </row>
    <row r="166" spans="1:14" ht="15.95" customHeight="1">
      <c r="A166" s="31"/>
      <c r="B166" s="31"/>
      <c r="C166" s="31"/>
      <c r="D166" s="32"/>
      <c r="E166" s="32"/>
      <c r="F166" s="59"/>
      <c r="G166" s="32"/>
      <c r="H166" s="21"/>
      <c r="I166" s="21"/>
      <c r="J166" s="21"/>
      <c r="K166" s="21"/>
      <c r="L166" s="21"/>
      <c r="M166" s="21"/>
      <c r="N166" s="21"/>
    </row>
    <row r="167" spans="1:14" ht="21" customHeight="1">
      <c r="A167" s="31"/>
      <c r="B167" s="31"/>
      <c r="C167" s="31"/>
      <c r="D167" s="32"/>
      <c r="E167" s="32"/>
      <c r="F167" s="59"/>
      <c r="G167" s="32"/>
      <c r="H167" s="21"/>
      <c r="I167" s="21"/>
      <c r="J167" s="21"/>
      <c r="K167" s="21"/>
      <c r="L167" s="21"/>
      <c r="M167" s="21"/>
      <c r="N167" s="21"/>
    </row>
    <row r="168" spans="1:14" ht="23.25" customHeight="1">
      <c r="A168" s="31"/>
      <c r="B168" s="31"/>
      <c r="C168" s="31"/>
      <c r="D168" s="32"/>
      <c r="E168" s="32"/>
      <c r="F168" s="59"/>
      <c r="G168" s="32"/>
      <c r="H168" s="21"/>
      <c r="I168" s="21"/>
      <c r="J168" s="21"/>
      <c r="K168" s="21"/>
      <c r="L168" s="21"/>
      <c r="M168" s="21"/>
      <c r="N168" s="21"/>
    </row>
    <row r="169" spans="1:14" ht="21.95" customHeight="1">
      <c r="A169" s="5" t="str">
        <f>A115</f>
        <v>The accompanying notes are an integral part of these interim financial information.</v>
      </c>
      <c r="B169" s="5"/>
      <c r="C169" s="5"/>
      <c r="D169" s="53"/>
      <c r="E169" s="53"/>
      <c r="F169" s="63"/>
      <c r="G169" s="53"/>
      <c r="H169" s="54"/>
      <c r="I169" s="54"/>
      <c r="J169" s="54"/>
      <c r="K169" s="54"/>
      <c r="L169" s="54"/>
      <c r="M169" s="54"/>
      <c r="N169" s="54"/>
    </row>
  </sheetData>
  <mergeCells count="21">
    <mergeCell ref="A58:N58"/>
    <mergeCell ref="A1:N1"/>
    <mergeCell ref="A2:N2"/>
    <mergeCell ref="A3:N3"/>
    <mergeCell ref="H7:J7"/>
    <mergeCell ref="L7:N7"/>
    <mergeCell ref="H6:J6"/>
    <mergeCell ref="L6:N6"/>
    <mergeCell ref="A118:N118"/>
    <mergeCell ref="H122:J122"/>
    <mergeCell ref="L122:N122"/>
    <mergeCell ref="A59:N59"/>
    <mergeCell ref="A60:N60"/>
    <mergeCell ref="H64:J64"/>
    <mergeCell ref="L64:N64"/>
    <mergeCell ref="A116:N116"/>
    <mergeCell ref="A117:N117"/>
    <mergeCell ref="H63:J63"/>
    <mergeCell ref="L63:N63"/>
    <mergeCell ref="H121:J121"/>
    <mergeCell ref="L121:N121"/>
  </mergeCells>
  <pageMargins left="0.9" right="0.5" top="0.5" bottom="0.6" header="0.49" footer="0.4"/>
  <pageSetup paperSize="9" scale="90" firstPageNumber="2" fitToHeight="0" orientation="portrait" blackAndWhite="1" useFirstPageNumber="1" horizontalDpi="1200" verticalDpi="1200" r:id="rId1"/>
  <headerFooter>
    <oddFooter>&amp;R&amp;"Arial,Regular"&amp;9   &amp;P</oddFooter>
  </headerFooter>
  <rowBreaks count="2" manualBreakCount="2">
    <brk id="57" max="17" man="1"/>
    <brk id="1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Q116"/>
  <sheetViews>
    <sheetView view="pageBreakPreview" topLeftCell="A106" zoomScale="90" zoomScaleNormal="100" zoomScaleSheetLayoutView="90" workbookViewId="0">
      <selection activeCell="U122" sqref="U122"/>
    </sheetView>
  </sheetViews>
  <sheetFormatPr defaultColWidth="9" defaultRowHeight="15.95" customHeight="1"/>
  <cols>
    <col min="1" max="4" width="1.7109375" style="109" customWidth="1"/>
    <col min="5" max="5" width="34.42578125" style="109" customWidth="1"/>
    <col min="6" max="6" width="6.42578125" style="109" customWidth="1"/>
    <col min="7" max="7" width="1" style="109" customWidth="1"/>
    <col min="8" max="8" width="12.7109375" style="109" customWidth="1"/>
    <col min="9" max="9" width="1" style="109" customWidth="1"/>
    <col min="10" max="10" width="12.7109375" style="109" customWidth="1"/>
    <col min="11" max="11" width="1" style="109" customWidth="1"/>
    <col min="12" max="12" width="12.7109375" style="109" customWidth="1"/>
    <col min="13" max="13" width="1" style="109" customWidth="1"/>
    <col min="14" max="14" width="12.7109375" style="109" customWidth="1"/>
    <col min="15" max="20" width="9" style="109" customWidth="1"/>
    <col min="21" max="21" width="9" style="109"/>
    <col min="22" max="23" width="9" style="109" customWidth="1"/>
    <col min="24" max="24" width="9" style="109"/>
    <col min="25" max="25" width="9" style="109" customWidth="1"/>
    <col min="26" max="28" width="9" style="109"/>
    <col min="29" max="29" width="9" style="109" customWidth="1"/>
    <col min="30" max="256" width="9" style="109"/>
    <col min="257" max="273" width="9" style="109" customWidth="1"/>
    <col min="274" max="278" width="9" style="109"/>
    <col min="279" max="279" width="9" style="109" customWidth="1"/>
    <col min="280" max="280" width="9" style="109"/>
    <col min="281" max="281" width="9" style="109" customWidth="1"/>
    <col min="282" max="284" width="9" style="109"/>
    <col min="285" max="285" width="9" style="109" customWidth="1"/>
    <col min="286" max="512" width="9" style="109"/>
    <col min="513" max="529" width="9" style="109" customWidth="1"/>
    <col min="530" max="534" width="9" style="109"/>
    <col min="535" max="535" width="9" style="109" customWidth="1"/>
    <col min="536" max="536" width="9" style="109"/>
    <col min="537" max="537" width="9" style="109" customWidth="1"/>
    <col min="538" max="540" width="9" style="109"/>
    <col min="541" max="541" width="9" style="109" customWidth="1"/>
    <col min="542" max="768" width="9" style="109"/>
    <col min="769" max="785" width="9" style="109" customWidth="1"/>
    <col min="786" max="790" width="9" style="109"/>
    <col min="791" max="791" width="9" style="109" customWidth="1"/>
    <col min="792" max="792" width="9" style="109"/>
    <col min="793" max="793" width="9" style="109" customWidth="1"/>
    <col min="794" max="796" width="9" style="109"/>
    <col min="797" max="797" width="9" style="109" customWidth="1"/>
    <col min="798" max="1024" width="9" style="109"/>
    <col min="1025" max="1041" width="9" style="109" customWidth="1"/>
    <col min="1042" max="1046" width="9" style="109"/>
    <col min="1047" max="1047" width="9" style="109" customWidth="1"/>
    <col min="1048" max="1048" width="9" style="109"/>
    <col min="1049" max="1049" width="9" style="109" customWidth="1"/>
    <col min="1050" max="1052" width="9" style="109"/>
    <col min="1053" max="1053" width="9" style="109" customWidth="1"/>
    <col min="1054" max="1280" width="9" style="109"/>
    <col min="1281" max="1297" width="9" style="109" customWidth="1"/>
    <col min="1298" max="1302" width="9" style="109"/>
    <col min="1303" max="1303" width="9" style="109" customWidth="1"/>
    <col min="1304" max="1304" width="9" style="109"/>
    <col min="1305" max="1305" width="9" style="109" customWidth="1"/>
    <col min="1306" max="1308" width="9" style="109"/>
    <col min="1309" max="1309" width="9" style="109" customWidth="1"/>
    <col min="1310" max="1536" width="9" style="109"/>
    <col min="1537" max="1553" width="9" style="109" customWidth="1"/>
    <col min="1554" max="1558" width="9" style="109"/>
    <col min="1559" max="1559" width="9" style="109" customWidth="1"/>
    <col min="1560" max="1560" width="9" style="109"/>
    <col min="1561" max="1561" width="9" style="109" customWidth="1"/>
    <col min="1562" max="1564" width="9" style="109"/>
    <col min="1565" max="1565" width="9" style="109" customWidth="1"/>
    <col min="1566" max="1792" width="9" style="109"/>
    <col min="1793" max="1809" width="9" style="109" customWidth="1"/>
    <col min="1810" max="1814" width="9" style="109"/>
    <col min="1815" max="1815" width="9" style="109" customWidth="1"/>
    <col min="1816" max="1816" width="9" style="109"/>
    <col min="1817" max="1817" width="9" style="109" customWidth="1"/>
    <col min="1818" max="1820" width="9" style="109"/>
    <col min="1821" max="1821" width="9" style="109" customWidth="1"/>
    <col min="1822" max="2048" width="9" style="109"/>
    <col min="2049" max="2065" width="9" style="109" customWidth="1"/>
    <col min="2066" max="2070" width="9" style="109"/>
    <col min="2071" max="2071" width="9" style="109" customWidth="1"/>
    <col min="2072" max="2072" width="9" style="109"/>
    <col min="2073" max="2073" width="9" style="109" customWidth="1"/>
    <col min="2074" max="2076" width="9" style="109"/>
    <col min="2077" max="2077" width="9" style="109" customWidth="1"/>
    <col min="2078" max="2304" width="9" style="109"/>
    <col min="2305" max="2321" width="9" style="109" customWidth="1"/>
    <col min="2322" max="2326" width="9" style="109"/>
    <col min="2327" max="2327" width="9" style="109" customWidth="1"/>
    <col min="2328" max="2328" width="9" style="109"/>
    <col min="2329" max="2329" width="9" style="109" customWidth="1"/>
    <col min="2330" max="2332" width="9" style="109"/>
    <col min="2333" max="2333" width="9" style="109" customWidth="1"/>
    <col min="2334" max="2560" width="9" style="109"/>
    <col min="2561" max="2577" width="9" style="109" customWidth="1"/>
    <col min="2578" max="2582" width="9" style="109"/>
    <col min="2583" max="2583" width="9" style="109" customWidth="1"/>
    <col min="2584" max="2584" width="9" style="109"/>
    <col min="2585" max="2585" width="9" style="109" customWidth="1"/>
    <col min="2586" max="2588" width="9" style="109"/>
    <col min="2589" max="2589" width="9" style="109" customWidth="1"/>
    <col min="2590" max="2816" width="9" style="109"/>
    <col min="2817" max="2833" width="9" style="109" customWidth="1"/>
    <col min="2834" max="2838" width="9" style="109"/>
    <col min="2839" max="2839" width="9" style="109" customWidth="1"/>
    <col min="2840" max="2840" width="9" style="109"/>
    <col min="2841" max="2841" width="9" style="109" customWidth="1"/>
    <col min="2842" max="2844" width="9" style="109"/>
    <col min="2845" max="2845" width="9" style="109" customWidth="1"/>
    <col min="2846" max="3072" width="9" style="109"/>
    <col min="3073" max="3089" width="9" style="109" customWidth="1"/>
    <col min="3090" max="3094" width="9" style="109"/>
    <col min="3095" max="3095" width="9" style="109" customWidth="1"/>
    <col min="3096" max="3096" width="9" style="109"/>
    <col min="3097" max="3097" width="9" style="109" customWidth="1"/>
    <col min="3098" max="3100" width="9" style="109"/>
    <col min="3101" max="3101" width="9" style="109" customWidth="1"/>
    <col min="3102" max="3328" width="9" style="109"/>
    <col min="3329" max="3345" width="9" style="109" customWidth="1"/>
    <col min="3346" max="3350" width="9" style="109"/>
    <col min="3351" max="3351" width="9" style="109" customWidth="1"/>
    <col min="3352" max="3352" width="9" style="109"/>
    <col min="3353" max="3353" width="9" style="109" customWidth="1"/>
    <col min="3354" max="3356" width="9" style="109"/>
    <col min="3357" max="3357" width="9" style="109" customWidth="1"/>
    <col min="3358" max="3584" width="9" style="109"/>
    <col min="3585" max="3601" width="9" style="109" customWidth="1"/>
    <col min="3602" max="3606" width="9" style="109"/>
    <col min="3607" max="3607" width="9" style="109" customWidth="1"/>
    <col min="3608" max="3608" width="9" style="109"/>
    <col min="3609" max="3609" width="9" style="109" customWidth="1"/>
    <col min="3610" max="3612" width="9" style="109"/>
    <col min="3613" max="3613" width="9" style="109" customWidth="1"/>
    <col min="3614" max="3840" width="9" style="109"/>
    <col min="3841" max="3857" width="9" style="109" customWidth="1"/>
    <col min="3858" max="3862" width="9" style="109"/>
    <col min="3863" max="3863" width="9" style="109" customWidth="1"/>
    <col min="3864" max="3864" width="9" style="109"/>
    <col min="3865" max="3865" width="9" style="109" customWidth="1"/>
    <col min="3866" max="3868" width="9" style="109"/>
    <col min="3869" max="3869" width="9" style="109" customWidth="1"/>
    <col min="3870" max="4096" width="9" style="109"/>
    <col min="4097" max="4113" width="9" style="109" customWidth="1"/>
    <col min="4114" max="4118" width="9" style="109"/>
    <col min="4119" max="4119" width="9" style="109" customWidth="1"/>
    <col min="4120" max="4120" width="9" style="109"/>
    <col min="4121" max="4121" width="9" style="109" customWidth="1"/>
    <col min="4122" max="4124" width="9" style="109"/>
    <col min="4125" max="4125" width="9" style="109" customWidth="1"/>
    <col min="4126" max="4352" width="9" style="109"/>
    <col min="4353" max="4369" width="9" style="109" customWidth="1"/>
    <col min="4370" max="4374" width="9" style="109"/>
    <col min="4375" max="4375" width="9" style="109" customWidth="1"/>
    <col min="4376" max="4376" width="9" style="109"/>
    <col min="4377" max="4377" width="9" style="109" customWidth="1"/>
    <col min="4378" max="4380" width="9" style="109"/>
    <col min="4381" max="4381" width="9" style="109" customWidth="1"/>
    <col min="4382" max="4608" width="9" style="109"/>
    <col min="4609" max="4625" width="9" style="109" customWidth="1"/>
    <col min="4626" max="4630" width="9" style="109"/>
    <col min="4631" max="4631" width="9" style="109" customWidth="1"/>
    <col min="4632" max="4632" width="9" style="109"/>
    <col min="4633" max="4633" width="9" style="109" customWidth="1"/>
    <col min="4634" max="4636" width="9" style="109"/>
    <col min="4637" max="4637" width="9" style="109" customWidth="1"/>
    <col min="4638" max="4864" width="9" style="109"/>
    <col min="4865" max="4881" width="9" style="109" customWidth="1"/>
    <col min="4882" max="4886" width="9" style="109"/>
    <col min="4887" max="4887" width="9" style="109" customWidth="1"/>
    <col min="4888" max="4888" width="9" style="109"/>
    <col min="4889" max="4889" width="9" style="109" customWidth="1"/>
    <col min="4890" max="4892" width="9" style="109"/>
    <col min="4893" max="4893" width="9" style="109" customWidth="1"/>
    <col min="4894" max="5120" width="9" style="109"/>
    <col min="5121" max="5137" width="9" style="109" customWidth="1"/>
    <col min="5138" max="5142" width="9" style="109"/>
    <col min="5143" max="5143" width="9" style="109" customWidth="1"/>
    <col min="5144" max="5144" width="9" style="109"/>
    <col min="5145" max="5145" width="9" style="109" customWidth="1"/>
    <col min="5146" max="5148" width="9" style="109"/>
    <col min="5149" max="5149" width="9" style="109" customWidth="1"/>
    <col min="5150" max="5376" width="9" style="109"/>
    <col min="5377" max="5393" width="9" style="109" customWidth="1"/>
    <col min="5394" max="5398" width="9" style="109"/>
    <col min="5399" max="5399" width="9" style="109" customWidth="1"/>
    <col min="5400" max="5400" width="9" style="109"/>
    <col min="5401" max="5401" width="9" style="109" customWidth="1"/>
    <col min="5402" max="5404" width="9" style="109"/>
    <col min="5405" max="5405" width="9" style="109" customWidth="1"/>
    <col min="5406" max="5632" width="9" style="109"/>
    <col min="5633" max="5649" width="9" style="109" customWidth="1"/>
    <col min="5650" max="5654" width="9" style="109"/>
    <col min="5655" max="5655" width="9" style="109" customWidth="1"/>
    <col min="5656" max="5656" width="9" style="109"/>
    <col min="5657" max="5657" width="9" style="109" customWidth="1"/>
    <col min="5658" max="5660" width="9" style="109"/>
    <col min="5661" max="5661" width="9" style="109" customWidth="1"/>
    <col min="5662" max="5888" width="9" style="109"/>
    <col min="5889" max="5905" width="9" style="109" customWidth="1"/>
    <col min="5906" max="5910" width="9" style="109"/>
    <col min="5911" max="5911" width="9" style="109" customWidth="1"/>
    <col min="5912" max="5912" width="9" style="109"/>
    <col min="5913" max="5913" width="9" style="109" customWidth="1"/>
    <col min="5914" max="5916" width="9" style="109"/>
    <col min="5917" max="5917" width="9" style="109" customWidth="1"/>
    <col min="5918" max="6144" width="9" style="109"/>
    <col min="6145" max="6161" width="9" style="109" customWidth="1"/>
    <col min="6162" max="6166" width="9" style="109"/>
    <col min="6167" max="6167" width="9" style="109" customWidth="1"/>
    <col min="6168" max="6168" width="9" style="109"/>
    <col min="6169" max="6169" width="9" style="109" customWidth="1"/>
    <col min="6170" max="6172" width="9" style="109"/>
    <col min="6173" max="6173" width="9" style="109" customWidth="1"/>
    <col min="6174" max="6400" width="9" style="109"/>
    <col min="6401" max="6417" width="9" style="109" customWidth="1"/>
    <col min="6418" max="6422" width="9" style="109"/>
    <col min="6423" max="6423" width="9" style="109" customWidth="1"/>
    <col min="6424" max="6424" width="9" style="109"/>
    <col min="6425" max="6425" width="9" style="109" customWidth="1"/>
    <col min="6426" max="6428" width="9" style="109"/>
    <col min="6429" max="6429" width="9" style="109" customWidth="1"/>
    <col min="6430" max="6656" width="9" style="109"/>
    <col min="6657" max="6673" width="9" style="109" customWidth="1"/>
    <col min="6674" max="6678" width="9" style="109"/>
    <col min="6679" max="6679" width="9" style="109" customWidth="1"/>
    <col min="6680" max="6680" width="9" style="109"/>
    <col min="6681" max="6681" width="9" style="109" customWidth="1"/>
    <col min="6682" max="6684" width="9" style="109"/>
    <col min="6685" max="6685" width="9" style="109" customWidth="1"/>
    <col min="6686" max="6912" width="9" style="109"/>
    <col min="6913" max="6929" width="9" style="109" customWidth="1"/>
    <col min="6930" max="6934" width="9" style="109"/>
    <col min="6935" max="6935" width="9" style="109" customWidth="1"/>
    <col min="6936" max="6936" width="9" style="109"/>
    <col min="6937" max="6937" width="9" style="109" customWidth="1"/>
    <col min="6938" max="6940" width="9" style="109"/>
    <col min="6941" max="6941" width="9" style="109" customWidth="1"/>
    <col min="6942" max="7168" width="9" style="109"/>
    <col min="7169" max="7185" width="9" style="109" customWidth="1"/>
    <col min="7186" max="7190" width="9" style="109"/>
    <col min="7191" max="7191" width="9" style="109" customWidth="1"/>
    <col min="7192" max="7192" width="9" style="109"/>
    <col min="7193" max="7193" width="9" style="109" customWidth="1"/>
    <col min="7194" max="7196" width="9" style="109"/>
    <col min="7197" max="7197" width="9" style="109" customWidth="1"/>
    <col min="7198" max="7424" width="9" style="109"/>
    <col min="7425" max="7441" width="9" style="109" customWidth="1"/>
    <col min="7442" max="7446" width="9" style="109"/>
    <col min="7447" max="7447" width="9" style="109" customWidth="1"/>
    <col min="7448" max="7448" width="9" style="109"/>
    <col min="7449" max="7449" width="9" style="109" customWidth="1"/>
    <col min="7450" max="7452" width="9" style="109"/>
    <col min="7453" max="7453" width="9" style="109" customWidth="1"/>
    <col min="7454" max="7680" width="9" style="109"/>
    <col min="7681" max="7697" width="9" style="109" customWidth="1"/>
    <col min="7698" max="7702" width="9" style="109"/>
    <col min="7703" max="7703" width="9" style="109" customWidth="1"/>
    <col min="7704" max="7704" width="9" style="109"/>
    <col min="7705" max="7705" width="9" style="109" customWidth="1"/>
    <col min="7706" max="7708" width="9" style="109"/>
    <col min="7709" max="7709" width="9" style="109" customWidth="1"/>
    <col min="7710" max="7936" width="9" style="109"/>
    <col min="7937" max="7953" width="9" style="109" customWidth="1"/>
    <col min="7954" max="7958" width="9" style="109"/>
    <col min="7959" max="7959" width="9" style="109" customWidth="1"/>
    <col min="7960" max="7960" width="9" style="109"/>
    <col min="7961" max="7961" width="9" style="109" customWidth="1"/>
    <col min="7962" max="7964" width="9" style="109"/>
    <col min="7965" max="7965" width="9" style="109" customWidth="1"/>
    <col min="7966" max="8192" width="9" style="109"/>
    <col min="8193" max="8209" width="9" style="109" customWidth="1"/>
    <col min="8210" max="8214" width="9" style="109"/>
    <col min="8215" max="8215" width="9" style="109" customWidth="1"/>
    <col min="8216" max="8216" width="9" style="109"/>
    <col min="8217" max="8217" width="9" style="109" customWidth="1"/>
    <col min="8218" max="8220" width="9" style="109"/>
    <col min="8221" max="8221" width="9" style="109" customWidth="1"/>
    <col min="8222" max="8448" width="9" style="109"/>
    <col min="8449" max="8465" width="9" style="109" customWidth="1"/>
    <col min="8466" max="8470" width="9" style="109"/>
    <col min="8471" max="8471" width="9" style="109" customWidth="1"/>
    <col min="8472" max="8472" width="9" style="109"/>
    <col min="8473" max="8473" width="9" style="109" customWidth="1"/>
    <col min="8474" max="8476" width="9" style="109"/>
    <col min="8477" max="8477" width="9" style="109" customWidth="1"/>
    <col min="8478" max="8704" width="9" style="109"/>
    <col min="8705" max="8721" width="9" style="109" customWidth="1"/>
    <col min="8722" max="8726" width="9" style="109"/>
    <col min="8727" max="8727" width="9" style="109" customWidth="1"/>
    <col min="8728" max="8728" width="9" style="109"/>
    <col min="8729" max="8729" width="9" style="109" customWidth="1"/>
    <col min="8730" max="8732" width="9" style="109"/>
    <col min="8733" max="8733" width="9" style="109" customWidth="1"/>
    <col min="8734" max="8960" width="9" style="109"/>
    <col min="8961" max="8977" width="9" style="109" customWidth="1"/>
    <col min="8978" max="8982" width="9" style="109"/>
    <col min="8983" max="8983" width="9" style="109" customWidth="1"/>
    <col min="8984" max="8984" width="9" style="109"/>
    <col min="8985" max="8985" width="9" style="109" customWidth="1"/>
    <col min="8986" max="8988" width="9" style="109"/>
    <col min="8989" max="8989" width="9" style="109" customWidth="1"/>
    <col min="8990" max="9216" width="9" style="109"/>
    <col min="9217" max="9233" width="9" style="109" customWidth="1"/>
    <col min="9234" max="9238" width="9" style="109"/>
    <col min="9239" max="9239" width="9" style="109" customWidth="1"/>
    <col min="9240" max="9240" width="9" style="109"/>
    <col min="9241" max="9241" width="9" style="109" customWidth="1"/>
    <col min="9242" max="9244" width="9" style="109"/>
    <col min="9245" max="9245" width="9" style="109" customWidth="1"/>
    <col min="9246" max="9472" width="9" style="109"/>
    <col min="9473" max="9489" width="9" style="109" customWidth="1"/>
    <col min="9490" max="9494" width="9" style="109"/>
    <col min="9495" max="9495" width="9" style="109" customWidth="1"/>
    <col min="9496" max="9496" width="9" style="109"/>
    <col min="9497" max="9497" width="9" style="109" customWidth="1"/>
    <col min="9498" max="9500" width="9" style="109"/>
    <col min="9501" max="9501" width="9" style="109" customWidth="1"/>
    <col min="9502" max="9728" width="9" style="109"/>
    <col min="9729" max="9745" width="9" style="109" customWidth="1"/>
    <col min="9746" max="9750" width="9" style="109"/>
    <col min="9751" max="9751" width="9" style="109" customWidth="1"/>
    <col min="9752" max="9752" width="9" style="109"/>
    <col min="9753" max="9753" width="9" style="109" customWidth="1"/>
    <col min="9754" max="9756" width="9" style="109"/>
    <col min="9757" max="9757" width="9" style="109" customWidth="1"/>
    <col min="9758" max="9984" width="9" style="109"/>
    <col min="9985" max="10001" width="9" style="109" customWidth="1"/>
    <col min="10002" max="10006" width="9" style="109"/>
    <col min="10007" max="10007" width="9" style="109" customWidth="1"/>
    <col min="10008" max="10008" width="9" style="109"/>
    <col min="10009" max="10009" width="9" style="109" customWidth="1"/>
    <col min="10010" max="10012" width="9" style="109"/>
    <col min="10013" max="10013" width="9" style="109" customWidth="1"/>
    <col min="10014" max="10240" width="9" style="109"/>
    <col min="10241" max="10257" width="9" style="109" customWidth="1"/>
    <col min="10258" max="10262" width="9" style="109"/>
    <col min="10263" max="10263" width="9" style="109" customWidth="1"/>
    <col min="10264" max="10264" width="9" style="109"/>
    <col min="10265" max="10265" width="9" style="109" customWidth="1"/>
    <col min="10266" max="10268" width="9" style="109"/>
    <col min="10269" max="10269" width="9" style="109" customWidth="1"/>
    <col min="10270" max="10496" width="9" style="109"/>
    <col min="10497" max="10513" width="9" style="109" customWidth="1"/>
    <col min="10514" max="10518" width="9" style="109"/>
    <col min="10519" max="10519" width="9" style="109" customWidth="1"/>
    <col min="10520" max="10520" width="9" style="109"/>
    <col min="10521" max="10521" width="9" style="109" customWidth="1"/>
    <col min="10522" max="10524" width="9" style="109"/>
    <col min="10525" max="10525" width="9" style="109" customWidth="1"/>
    <col min="10526" max="10752" width="9" style="109"/>
    <col min="10753" max="10769" width="9" style="109" customWidth="1"/>
    <col min="10770" max="10774" width="9" style="109"/>
    <col min="10775" max="10775" width="9" style="109" customWidth="1"/>
    <col min="10776" max="10776" width="9" style="109"/>
    <col min="10777" max="10777" width="9" style="109" customWidth="1"/>
    <col min="10778" max="10780" width="9" style="109"/>
    <col min="10781" max="10781" width="9" style="109" customWidth="1"/>
    <col min="10782" max="11008" width="9" style="109"/>
    <col min="11009" max="11025" width="9" style="109" customWidth="1"/>
    <col min="11026" max="11030" width="9" style="109"/>
    <col min="11031" max="11031" width="9" style="109" customWidth="1"/>
    <col min="11032" max="11032" width="9" style="109"/>
    <col min="11033" max="11033" width="9" style="109" customWidth="1"/>
    <col min="11034" max="11036" width="9" style="109"/>
    <col min="11037" max="11037" width="9" style="109" customWidth="1"/>
    <col min="11038" max="11264" width="9" style="109"/>
    <col min="11265" max="11281" width="9" style="109" customWidth="1"/>
    <col min="11282" max="11286" width="9" style="109"/>
    <col min="11287" max="11287" width="9" style="109" customWidth="1"/>
    <col min="11288" max="11288" width="9" style="109"/>
    <col min="11289" max="11289" width="9" style="109" customWidth="1"/>
    <col min="11290" max="11292" width="9" style="109"/>
    <col min="11293" max="11293" width="9" style="109" customWidth="1"/>
    <col min="11294" max="11520" width="9" style="109"/>
    <col min="11521" max="11537" width="9" style="109" customWidth="1"/>
    <col min="11538" max="11542" width="9" style="109"/>
    <col min="11543" max="11543" width="9" style="109" customWidth="1"/>
    <col min="11544" max="11544" width="9" style="109"/>
    <col min="11545" max="11545" width="9" style="109" customWidth="1"/>
    <col min="11546" max="11548" width="9" style="109"/>
    <col min="11549" max="11549" width="9" style="109" customWidth="1"/>
    <col min="11550" max="11776" width="9" style="109"/>
    <col min="11777" max="11793" width="9" style="109" customWidth="1"/>
    <col min="11794" max="11798" width="9" style="109"/>
    <col min="11799" max="11799" width="9" style="109" customWidth="1"/>
    <col min="11800" max="11800" width="9" style="109"/>
    <col min="11801" max="11801" width="9" style="109" customWidth="1"/>
    <col min="11802" max="11804" width="9" style="109"/>
    <col min="11805" max="11805" width="9" style="109" customWidth="1"/>
    <col min="11806" max="12032" width="9" style="109"/>
    <col min="12033" max="12049" width="9" style="109" customWidth="1"/>
    <col min="12050" max="12054" width="9" style="109"/>
    <col min="12055" max="12055" width="9" style="109" customWidth="1"/>
    <col min="12056" max="12056" width="9" style="109"/>
    <col min="12057" max="12057" width="9" style="109" customWidth="1"/>
    <col min="12058" max="12060" width="9" style="109"/>
    <col min="12061" max="12061" width="9" style="109" customWidth="1"/>
    <col min="12062" max="12288" width="9" style="109"/>
    <col min="12289" max="12305" width="9" style="109" customWidth="1"/>
    <col min="12306" max="12310" width="9" style="109"/>
    <col min="12311" max="12311" width="9" style="109" customWidth="1"/>
    <col min="12312" max="12312" width="9" style="109"/>
    <col min="12313" max="12313" width="9" style="109" customWidth="1"/>
    <col min="12314" max="12316" width="9" style="109"/>
    <col min="12317" max="12317" width="9" style="109" customWidth="1"/>
    <col min="12318" max="12544" width="9" style="109"/>
    <col min="12545" max="12561" width="9" style="109" customWidth="1"/>
    <col min="12562" max="12566" width="9" style="109"/>
    <col min="12567" max="12567" width="9" style="109" customWidth="1"/>
    <col min="12568" max="12568" width="9" style="109"/>
    <col min="12569" max="12569" width="9" style="109" customWidth="1"/>
    <col min="12570" max="12572" width="9" style="109"/>
    <col min="12573" max="12573" width="9" style="109" customWidth="1"/>
    <col min="12574" max="12800" width="9" style="109"/>
    <col min="12801" max="12817" width="9" style="109" customWidth="1"/>
    <col min="12818" max="12822" width="9" style="109"/>
    <col min="12823" max="12823" width="9" style="109" customWidth="1"/>
    <col min="12824" max="12824" width="9" style="109"/>
    <col min="12825" max="12825" width="9" style="109" customWidth="1"/>
    <col min="12826" max="12828" width="9" style="109"/>
    <col min="12829" max="12829" width="9" style="109" customWidth="1"/>
    <col min="12830" max="13056" width="9" style="109"/>
    <col min="13057" max="13073" width="9" style="109" customWidth="1"/>
    <col min="13074" max="13078" width="9" style="109"/>
    <col min="13079" max="13079" width="9" style="109" customWidth="1"/>
    <col min="13080" max="13080" width="9" style="109"/>
    <col min="13081" max="13081" width="9" style="109" customWidth="1"/>
    <col min="13082" max="13084" width="9" style="109"/>
    <col min="13085" max="13085" width="9" style="109" customWidth="1"/>
    <col min="13086" max="13312" width="9" style="109"/>
    <col min="13313" max="13329" width="9" style="109" customWidth="1"/>
    <col min="13330" max="13334" width="9" style="109"/>
    <col min="13335" max="13335" width="9" style="109" customWidth="1"/>
    <col min="13336" max="13336" width="9" style="109"/>
    <col min="13337" max="13337" width="9" style="109" customWidth="1"/>
    <col min="13338" max="13340" width="9" style="109"/>
    <col min="13341" max="13341" width="9" style="109" customWidth="1"/>
    <col min="13342" max="13568" width="9" style="109"/>
    <col min="13569" max="13585" width="9" style="109" customWidth="1"/>
    <col min="13586" max="13590" width="9" style="109"/>
    <col min="13591" max="13591" width="9" style="109" customWidth="1"/>
    <col min="13592" max="13592" width="9" style="109"/>
    <col min="13593" max="13593" width="9" style="109" customWidth="1"/>
    <col min="13594" max="13596" width="9" style="109"/>
    <col min="13597" max="13597" width="9" style="109" customWidth="1"/>
    <col min="13598" max="13824" width="9" style="109"/>
    <col min="13825" max="13841" width="9" style="109" customWidth="1"/>
    <col min="13842" max="13846" width="9" style="109"/>
    <col min="13847" max="13847" width="9" style="109" customWidth="1"/>
    <col min="13848" max="13848" width="9" style="109"/>
    <col min="13849" max="13849" width="9" style="109" customWidth="1"/>
    <col min="13850" max="13852" width="9" style="109"/>
    <col min="13853" max="13853" width="9" style="109" customWidth="1"/>
    <col min="13854" max="14080" width="9" style="109"/>
    <col min="14081" max="14097" width="9" style="109" customWidth="1"/>
    <col min="14098" max="14102" width="9" style="109"/>
    <col min="14103" max="14103" width="9" style="109" customWidth="1"/>
    <col min="14104" max="14104" width="9" style="109"/>
    <col min="14105" max="14105" width="9" style="109" customWidth="1"/>
    <col min="14106" max="14108" width="9" style="109"/>
    <col min="14109" max="14109" width="9" style="109" customWidth="1"/>
    <col min="14110" max="14336" width="9" style="109"/>
    <col min="14337" max="14353" width="9" style="109" customWidth="1"/>
    <col min="14354" max="14358" width="9" style="109"/>
    <col min="14359" max="14359" width="9" style="109" customWidth="1"/>
    <col min="14360" max="14360" width="9" style="109"/>
    <col min="14361" max="14361" width="9" style="109" customWidth="1"/>
    <col min="14362" max="14364" width="9" style="109"/>
    <col min="14365" max="14365" width="9" style="109" customWidth="1"/>
    <col min="14366" max="14592" width="9" style="109"/>
    <col min="14593" max="14609" width="9" style="109" customWidth="1"/>
    <col min="14610" max="14614" width="9" style="109"/>
    <col min="14615" max="14615" width="9" style="109" customWidth="1"/>
    <col min="14616" max="14616" width="9" style="109"/>
    <col min="14617" max="14617" width="9" style="109" customWidth="1"/>
    <col min="14618" max="14620" width="9" style="109"/>
    <col min="14621" max="14621" width="9" style="109" customWidth="1"/>
    <col min="14622" max="14848" width="9" style="109"/>
    <col min="14849" max="14865" width="9" style="109" customWidth="1"/>
    <col min="14866" max="14870" width="9" style="109"/>
    <col min="14871" max="14871" width="9" style="109" customWidth="1"/>
    <col min="14872" max="14872" width="9" style="109"/>
    <col min="14873" max="14873" width="9" style="109" customWidth="1"/>
    <col min="14874" max="14876" width="9" style="109"/>
    <col min="14877" max="14877" width="9" style="109" customWidth="1"/>
    <col min="14878" max="15104" width="9" style="109"/>
    <col min="15105" max="15121" width="9" style="109" customWidth="1"/>
    <col min="15122" max="15126" width="9" style="109"/>
    <col min="15127" max="15127" width="9" style="109" customWidth="1"/>
    <col min="15128" max="15128" width="9" style="109"/>
    <col min="15129" max="15129" width="9" style="109" customWidth="1"/>
    <col min="15130" max="15132" width="9" style="109"/>
    <col min="15133" max="15133" width="9" style="109" customWidth="1"/>
    <col min="15134" max="15360" width="9" style="109"/>
    <col min="15361" max="15377" width="9" style="109" customWidth="1"/>
    <col min="15378" max="15382" width="9" style="109"/>
    <col min="15383" max="15383" width="9" style="109" customWidth="1"/>
    <col min="15384" max="15384" width="9" style="109"/>
    <col min="15385" max="15385" width="9" style="109" customWidth="1"/>
    <col min="15386" max="15388" width="9" style="109"/>
    <col min="15389" max="15389" width="9" style="109" customWidth="1"/>
    <col min="15390" max="15616" width="9" style="109"/>
    <col min="15617" max="15633" width="9" style="109" customWidth="1"/>
    <col min="15634" max="15638" width="9" style="109"/>
    <col min="15639" max="15639" width="9" style="109" customWidth="1"/>
    <col min="15640" max="15640" width="9" style="109"/>
    <col min="15641" max="15641" width="9" style="109" customWidth="1"/>
    <col min="15642" max="15644" width="9" style="109"/>
    <col min="15645" max="15645" width="9" style="109" customWidth="1"/>
    <col min="15646" max="15872" width="9" style="109"/>
    <col min="15873" max="15889" width="9" style="109" customWidth="1"/>
    <col min="15890" max="15894" width="9" style="109"/>
    <col min="15895" max="15895" width="9" style="109" customWidth="1"/>
    <col min="15896" max="15896" width="9" style="109"/>
    <col min="15897" max="15897" width="9" style="109" customWidth="1"/>
    <col min="15898" max="15900" width="9" style="109"/>
    <col min="15901" max="15901" width="9" style="109" customWidth="1"/>
    <col min="15902" max="16128" width="9" style="109"/>
    <col min="16129" max="16145" width="9" style="109" customWidth="1"/>
    <col min="16146" max="16150" width="9" style="109"/>
    <col min="16151" max="16151" width="9" style="109" customWidth="1"/>
    <col min="16152" max="16152" width="9" style="109"/>
    <col min="16153" max="16153" width="9" style="109" customWidth="1"/>
    <col min="16154" max="16156" width="9" style="109"/>
    <col min="16157" max="16157" width="9" style="109" customWidth="1"/>
    <col min="16158" max="16384" width="9" style="109"/>
  </cols>
  <sheetData>
    <row r="1" spans="1:14" ht="15.95" customHeight="1">
      <c r="A1" s="10" t="s">
        <v>209</v>
      </c>
      <c r="B1" s="10"/>
      <c r="C1" s="11"/>
      <c r="D1" s="11"/>
      <c r="E1" s="11"/>
      <c r="F1" s="11"/>
      <c r="G1" s="11"/>
      <c r="H1" s="12"/>
      <c r="I1" s="12"/>
      <c r="J1" s="12"/>
      <c r="K1" s="12"/>
      <c r="L1" s="12"/>
      <c r="M1" s="12"/>
      <c r="N1" s="12"/>
    </row>
    <row r="2" spans="1:14" ht="15.95" customHeight="1">
      <c r="A2" s="13" t="s">
        <v>267</v>
      </c>
      <c r="B2" s="10"/>
      <c r="C2" s="11"/>
      <c r="D2" s="11"/>
      <c r="E2" s="11"/>
      <c r="F2" s="11"/>
      <c r="G2" s="11"/>
      <c r="H2" s="12"/>
      <c r="I2" s="12"/>
      <c r="J2" s="12"/>
      <c r="K2" s="12"/>
      <c r="L2" s="12"/>
      <c r="M2" s="12"/>
      <c r="N2" s="12"/>
    </row>
    <row r="3" spans="1:14" ht="15.95" customHeight="1">
      <c r="A3" s="14" t="s">
        <v>169</v>
      </c>
      <c r="B3" s="14"/>
      <c r="C3" s="15"/>
      <c r="D3" s="15"/>
      <c r="E3" s="15"/>
      <c r="F3" s="15"/>
      <c r="G3" s="15"/>
      <c r="H3" s="16"/>
      <c r="I3" s="16"/>
      <c r="J3" s="16"/>
      <c r="K3" s="16"/>
      <c r="L3" s="16"/>
      <c r="M3" s="16"/>
      <c r="N3" s="16"/>
    </row>
    <row r="4" spans="1:14" ht="15.95" customHeight="1">
      <c r="A4" s="106"/>
      <c r="B4" s="106"/>
      <c r="C4" s="110"/>
      <c r="D4" s="110"/>
      <c r="E4" s="110"/>
      <c r="F4" s="110"/>
      <c r="G4" s="110"/>
      <c r="H4" s="107"/>
      <c r="I4" s="107"/>
      <c r="J4" s="107"/>
      <c r="K4" s="107"/>
      <c r="L4" s="107"/>
      <c r="M4" s="107"/>
      <c r="N4" s="107"/>
    </row>
    <row r="5" spans="1:14" ht="15.95" customHeight="1">
      <c r="A5" s="68"/>
      <c r="B5" s="31"/>
      <c r="C5" s="32"/>
      <c r="D5" s="32"/>
      <c r="E5" s="32"/>
      <c r="F5" s="51"/>
      <c r="G5" s="32"/>
      <c r="H5" s="21"/>
      <c r="I5" s="21"/>
      <c r="J5" s="21"/>
      <c r="K5" s="21"/>
      <c r="L5" s="21"/>
      <c r="M5" s="21"/>
      <c r="N5" s="21"/>
    </row>
    <row r="6" spans="1:14" ht="15.95" customHeight="1">
      <c r="A6" s="68"/>
      <c r="B6" s="31"/>
      <c r="C6" s="32"/>
      <c r="D6" s="32"/>
      <c r="E6" s="32"/>
      <c r="F6" s="51"/>
      <c r="G6" s="32"/>
      <c r="H6" s="239" t="s">
        <v>1</v>
      </c>
      <c r="I6" s="239"/>
      <c r="J6" s="239"/>
      <c r="K6" s="105"/>
      <c r="L6" s="239" t="s">
        <v>175</v>
      </c>
      <c r="M6" s="239"/>
      <c r="N6" s="239"/>
    </row>
    <row r="7" spans="1:14" ht="15.95" customHeight="1">
      <c r="A7" s="68"/>
      <c r="B7" s="31"/>
      <c r="C7" s="32"/>
      <c r="D7" s="32"/>
      <c r="E7" s="32"/>
      <c r="F7" s="17"/>
      <c r="G7" s="6"/>
      <c r="H7" s="236" t="s">
        <v>174</v>
      </c>
      <c r="I7" s="236"/>
      <c r="J7" s="236"/>
      <c r="K7" s="1"/>
      <c r="L7" s="237" t="s">
        <v>174</v>
      </c>
      <c r="M7" s="237"/>
      <c r="N7" s="237"/>
    </row>
    <row r="8" spans="1:14" ht="15.95" customHeight="1">
      <c r="A8" s="68"/>
      <c r="B8" s="31"/>
      <c r="C8" s="32"/>
      <c r="D8" s="32"/>
      <c r="E8" s="32"/>
      <c r="F8" s="17"/>
      <c r="G8" s="6"/>
      <c r="H8" s="2" t="s">
        <v>33</v>
      </c>
      <c r="I8" s="3"/>
      <c r="J8" s="2" t="s">
        <v>33</v>
      </c>
      <c r="K8" s="4"/>
      <c r="L8" s="2" t="str">
        <f>+H8</f>
        <v>31 March</v>
      </c>
      <c r="M8" s="3"/>
      <c r="N8" s="2" t="str">
        <f>+J8</f>
        <v>31 March</v>
      </c>
    </row>
    <row r="9" spans="1:14" ht="15.95" customHeight="1">
      <c r="A9" s="68"/>
      <c r="B9" s="31"/>
      <c r="C9" s="32"/>
      <c r="D9" s="32"/>
      <c r="E9" s="32"/>
      <c r="F9" s="18"/>
      <c r="G9" s="19"/>
      <c r="H9" s="2" t="s">
        <v>168</v>
      </c>
      <c r="I9" s="3"/>
      <c r="J9" s="2" t="s">
        <v>2</v>
      </c>
      <c r="K9" s="4"/>
      <c r="L9" s="2" t="str">
        <f>+H9</f>
        <v>2017</v>
      </c>
      <c r="M9" s="3"/>
      <c r="N9" s="2" t="str">
        <f>+J9</f>
        <v>2016</v>
      </c>
    </row>
    <row r="10" spans="1:14" ht="15.95" customHeight="1">
      <c r="A10" s="68"/>
      <c r="B10" s="31"/>
      <c r="C10" s="32"/>
      <c r="D10" s="32"/>
      <c r="E10" s="32"/>
      <c r="F10" s="74" t="s">
        <v>256</v>
      </c>
      <c r="G10" s="19"/>
      <c r="H10" s="20" t="s">
        <v>4</v>
      </c>
      <c r="I10" s="3"/>
      <c r="J10" s="20" t="s">
        <v>4</v>
      </c>
      <c r="K10" s="4"/>
      <c r="L10" s="20" t="s">
        <v>4</v>
      </c>
      <c r="M10" s="3"/>
      <c r="N10" s="20" t="s">
        <v>4</v>
      </c>
    </row>
    <row r="11" spans="1:14" ht="15.95" customHeight="1">
      <c r="A11" s="68"/>
      <c r="B11" s="31"/>
      <c r="C11" s="32"/>
      <c r="D11" s="32"/>
      <c r="E11" s="32"/>
      <c r="F11" s="18"/>
      <c r="G11" s="32"/>
      <c r="H11" s="1"/>
      <c r="I11" s="21"/>
      <c r="J11" s="1"/>
      <c r="K11" s="21"/>
      <c r="L11" s="1"/>
      <c r="M11" s="21"/>
      <c r="N11" s="1"/>
    </row>
    <row r="12" spans="1:14" ht="15.95" customHeight="1">
      <c r="A12" s="10" t="s">
        <v>5</v>
      </c>
      <c r="B12" s="31"/>
      <c r="C12" s="32"/>
      <c r="D12" s="32"/>
      <c r="E12" s="32"/>
      <c r="F12" s="18"/>
      <c r="G12" s="32"/>
      <c r="H12" s="21"/>
      <c r="I12" s="21"/>
      <c r="J12" s="21"/>
      <c r="K12" s="21"/>
      <c r="L12" s="21"/>
      <c r="M12" s="111"/>
      <c r="N12" s="21"/>
    </row>
    <row r="13" spans="1:14" ht="15.95" customHeight="1">
      <c r="A13" s="31"/>
      <c r="B13" s="31" t="s">
        <v>6</v>
      </c>
      <c r="C13" s="32"/>
      <c r="D13" s="32"/>
      <c r="E13" s="32"/>
      <c r="F13" s="36" t="s">
        <v>7</v>
      </c>
      <c r="G13" s="32"/>
      <c r="H13" s="21">
        <v>132104788</v>
      </c>
      <c r="I13" s="112"/>
      <c r="J13" s="21">
        <v>361522125</v>
      </c>
      <c r="K13" s="21"/>
      <c r="L13" s="21">
        <v>0</v>
      </c>
      <c r="M13" s="111"/>
      <c r="N13" s="21">
        <v>0</v>
      </c>
    </row>
    <row r="14" spans="1:14" s="113" customFormat="1" ht="15.95" customHeight="1">
      <c r="A14" s="31"/>
      <c r="B14" s="31" t="s">
        <v>182</v>
      </c>
      <c r="C14" s="32"/>
      <c r="D14" s="32"/>
      <c r="E14" s="32"/>
      <c r="F14" s="36"/>
      <c r="G14" s="32"/>
      <c r="H14" s="21">
        <v>341769770</v>
      </c>
      <c r="I14" s="112"/>
      <c r="J14" s="21">
        <v>304969575</v>
      </c>
      <c r="K14" s="21"/>
      <c r="L14" s="21">
        <v>8908537</v>
      </c>
      <c r="M14" s="111"/>
      <c r="N14" s="21">
        <v>6184145</v>
      </c>
    </row>
    <row r="15" spans="1:14" ht="15.95" customHeight="1">
      <c r="A15" s="31"/>
      <c r="B15" s="31" t="s">
        <v>183</v>
      </c>
      <c r="C15" s="32"/>
      <c r="D15" s="32"/>
      <c r="E15" s="32"/>
      <c r="F15" s="36"/>
      <c r="G15" s="32"/>
      <c r="H15" s="54">
        <v>327159583</v>
      </c>
      <c r="I15" s="112"/>
      <c r="J15" s="54">
        <v>340190075</v>
      </c>
      <c r="K15" s="21"/>
      <c r="L15" s="54">
        <v>17499336</v>
      </c>
      <c r="M15" s="111"/>
      <c r="N15" s="54">
        <v>16498210</v>
      </c>
    </row>
    <row r="16" spans="1:14" ht="15.95" customHeight="1">
      <c r="A16" s="68"/>
      <c r="B16" s="31"/>
      <c r="C16" s="32"/>
      <c r="D16" s="32"/>
      <c r="E16" s="32"/>
      <c r="F16" s="33"/>
      <c r="G16" s="32"/>
      <c r="H16" s="1"/>
      <c r="I16" s="1"/>
      <c r="J16" s="1"/>
      <c r="K16" s="1"/>
      <c r="L16" s="1"/>
      <c r="M16" s="1"/>
      <c r="N16" s="1"/>
    </row>
    <row r="17" spans="1:14" ht="15.95" customHeight="1">
      <c r="A17" s="22" t="s">
        <v>8</v>
      </c>
      <c r="B17" s="31"/>
      <c r="C17" s="32"/>
      <c r="D17" s="32"/>
      <c r="E17" s="32"/>
      <c r="F17" s="36"/>
      <c r="G17" s="32"/>
      <c r="H17" s="54">
        <f>SUM(H13:H15)</f>
        <v>801034141</v>
      </c>
      <c r="I17" s="112"/>
      <c r="J17" s="54">
        <f>SUM(J13:J15)</f>
        <v>1006681775</v>
      </c>
      <c r="K17" s="21"/>
      <c r="L17" s="54">
        <f>SUM(L13:L15)</f>
        <v>26407873</v>
      </c>
      <c r="M17" s="111"/>
      <c r="N17" s="54">
        <f>SUM(N13:N15)</f>
        <v>22682355</v>
      </c>
    </row>
    <row r="18" spans="1:14" ht="15.95" customHeight="1">
      <c r="A18" s="40"/>
      <c r="B18" s="32"/>
      <c r="C18" s="32"/>
      <c r="D18" s="32"/>
      <c r="E18" s="32"/>
      <c r="F18" s="36"/>
      <c r="G18" s="32">
        <v>0</v>
      </c>
      <c r="H18" s="1"/>
      <c r="I18" s="112">
        <v>0</v>
      </c>
      <c r="J18" s="1"/>
      <c r="K18" s="21"/>
      <c r="L18" s="1"/>
      <c r="M18" s="111"/>
      <c r="N18" s="1"/>
    </row>
    <row r="19" spans="1:14" ht="15.95" customHeight="1">
      <c r="A19" s="11" t="s">
        <v>9</v>
      </c>
      <c r="B19" s="32"/>
      <c r="C19" s="32"/>
      <c r="D19" s="32"/>
      <c r="E19" s="32"/>
      <c r="F19" s="36"/>
      <c r="G19" s="32"/>
      <c r="H19" s="21"/>
      <c r="I19" s="112"/>
      <c r="J19" s="21"/>
      <c r="K19" s="21"/>
      <c r="L19" s="21"/>
      <c r="M19" s="111"/>
      <c r="N19" s="21"/>
    </row>
    <row r="20" spans="1:14" ht="15.95" customHeight="1">
      <c r="A20" s="31"/>
      <c r="B20" s="31" t="s">
        <v>134</v>
      </c>
      <c r="C20" s="32"/>
      <c r="D20" s="32"/>
      <c r="E20" s="32"/>
      <c r="F20" s="36" t="s">
        <v>7</v>
      </c>
      <c r="G20" s="32"/>
      <c r="H20" s="21">
        <v>60937037</v>
      </c>
      <c r="I20" s="112"/>
      <c r="J20" s="21">
        <v>238211257</v>
      </c>
      <c r="K20" s="21"/>
      <c r="L20" s="21">
        <v>0</v>
      </c>
      <c r="M20" s="111"/>
      <c r="N20" s="21">
        <v>0</v>
      </c>
    </row>
    <row r="21" spans="1:14" s="113" customFormat="1" ht="15.95" customHeight="1">
      <c r="A21" s="31"/>
      <c r="B21" s="31" t="s">
        <v>184</v>
      </c>
      <c r="C21" s="32"/>
      <c r="D21" s="32"/>
      <c r="E21" s="32"/>
      <c r="F21" s="36"/>
      <c r="G21" s="32"/>
      <c r="H21" s="21">
        <v>194629417</v>
      </c>
      <c r="I21" s="112"/>
      <c r="J21" s="21">
        <v>198494633</v>
      </c>
      <c r="K21" s="21"/>
      <c r="L21" s="21">
        <v>8233881</v>
      </c>
      <c r="M21" s="111"/>
      <c r="N21" s="21">
        <v>6207110</v>
      </c>
    </row>
    <row r="22" spans="1:14" ht="15.95" customHeight="1">
      <c r="A22" s="31"/>
      <c r="B22" s="31" t="s">
        <v>276</v>
      </c>
      <c r="C22" s="32"/>
      <c r="D22" s="32"/>
      <c r="E22" s="32"/>
      <c r="F22" s="36"/>
      <c r="G22" s="32"/>
      <c r="H22" s="54">
        <v>94631102</v>
      </c>
      <c r="I22" s="112"/>
      <c r="J22" s="54">
        <v>114238089</v>
      </c>
      <c r="K22" s="21"/>
      <c r="L22" s="54">
        <v>7042109</v>
      </c>
      <c r="M22" s="111"/>
      <c r="N22" s="54">
        <v>11086933</v>
      </c>
    </row>
    <row r="23" spans="1:14" ht="15.95" customHeight="1">
      <c r="A23" s="68"/>
      <c r="B23" s="31"/>
      <c r="C23" s="32"/>
      <c r="D23" s="32"/>
      <c r="E23" s="32"/>
      <c r="F23" s="33"/>
      <c r="G23" s="32"/>
      <c r="H23" s="1"/>
      <c r="I23" s="1"/>
      <c r="J23" s="1"/>
      <c r="K23" s="1"/>
      <c r="L23" s="1"/>
      <c r="M23" s="1"/>
      <c r="N23" s="1"/>
    </row>
    <row r="24" spans="1:14" ht="15.95" customHeight="1">
      <c r="A24" s="114" t="s">
        <v>10</v>
      </c>
      <c r="B24" s="32"/>
      <c r="C24" s="32"/>
      <c r="D24" s="32"/>
      <c r="E24" s="32"/>
      <c r="F24" s="36"/>
      <c r="G24" s="32"/>
      <c r="H24" s="54">
        <f>SUM(H20:H22)</f>
        <v>350197556</v>
      </c>
      <c r="I24" s="112"/>
      <c r="J24" s="54">
        <f>SUM(J20:J22)</f>
        <v>550943979</v>
      </c>
      <c r="K24" s="21"/>
      <c r="L24" s="54">
        <f>SUM(L20:L22)</f>
        <v>15275990</v>
      </c>
      <c r="M24" s="111"/>
      <c r="N24" s="54">
        <f>SUM(N20:N22)</f>
        <v>17294043</v>
      </c>
    </row>
    <row r="25" spans="1:14" ht="15.95" customHeight="1">
      <c r="A25" s="68"/>
      <c r="B25" s="32"/>
      <c r="C25" s="32"/>
      <c r="D25" s="32"/>
      <c r="E25" s="32"/>
      <c r="F25" s="36"/>
      <c r="G25" s="32"/>
      <c r="H25" s="1"/>
      <c r="I25" s="112"/>
      <c r="J25" s="1"/>
      <c r="K25" s="21"/>
      <c r="L25" s="1"/>
      <c r="M25" s="111"/>
      <c r="N25" s="1"/>
    </row>
    <row r="26" spans="1:14" ht="15.95" customHeight="1">
      <c r="A26" s="114" t="s">
        <v>11</v>
      </c>
      <c r="B26" s="55"/>
      <c r="C26" s="72"/>
      <c r="D26" s="72"/>
      <c r="E26" s="72"/>
      <c r="F26" s="115"/>
      <c r="G26" s="72"/>
      <c r="H26" s="1">
        <f>+H17-H24</f>
        <v>450836585</v>
      </c>
      <c r="I26" s="112"/>
      <c r="J26" s="1">
        <f>+J17-J24</f>
        <v>455737796</v>
      </c>
      <c r="K26" s="21"/>
      <c r="L26" s="1">
        <f>+L17-L24</f>
        <v>11131883</v>
      </c>
      <c r="M26" s="21"/>
      <c r="N26" s="1">
        <f>+N17-N24</f>
        <v>5388312</v>
      </c>
    </row>
    <row r="27" spans="1:14" ht="15.95" customHeight="1">
      <c r="A27" s="231" t="s">
        <v>12</v>
      </c>
      <c r="B27" s="72"/>
      <c r="C27" s="72"/>
      <c r="D27" s="72"/>
      <c r="E27" s="72"/>
      <c r="F27" s="115"/>
      <c r="G27" s="72"/>
      <c r="H27" s="116"/>
      <c r="I27" s="112"/>
      <c r="J27" s="116"/>
      <c r="K27" s="21"/>
      <c r="L27" s="116"/>
      <c r="M27" s="111"/>
      <c r="N27" s="116"/>
    </row>
    <row r="28" spans="1:14" ht="15.95" customHeight="1">
      <c r="A28" s="68"/>
      <c r="B28" s="32" t="s">
        <v>135</v>
      </c>
      <c r="C28" s="72"/>
      <c r="D28" s="72"/>
      <c r="E28" s="72"/>
      <c r="F28" s="115"/>
      <c r="G28" s="72"/>
      <c r="H28" s="1">
        <v>0</v>
      </c>
      <c r="I28" s="112"/>
      <c r="J28" s="1">
        <v>9043150</v>
      </c>
      <c r="K28" s="21"/>
      <c r="L28" s="1">
        <v>0</v>
      </c>
      <c r="M28" s="111"/>
      <c r="N28" s="1">
        <v>9043150</v>
      </c>
    </row>
    <row r="29" spans="1:14" ht="15.95" customHeight="1">
      <c r="A29" s="68"/>
      <c r="B29" s="40" t="s">
        <v>13</v>
      </c>
      <c r="C29" s="40"/>
      <c r="D29" s="32"/>
      <c r="E29" s="32"/>
      <c r="F29" s="36"/>
      <c r="G29" s="32"/>
      <c r="H29" s="21">
        <v>263697776</v>
      </c>
      <c r="I29" s="21">
        <v>0</v>
      </c>
      <c r="J29" s="21">
        <v>28803486</v>
      </c>
      <c r="K29" s="21">
        <v>0</v>
      </c>
      <c r="L29" s="21">
        <v>265489100</v>
      </c>
      <c r="M29" s="21">
        <v>0</v>
      </c>
      <c r="N29" s="21">
        <v>124817534</v>
      </c>
    </row>
    <row r="30" spans="1:14" ht="15.95" customHeight="1">
      <c r="A30" s="68"/>
      <c r="B30" s="40" t="s">
        <v>14</v>
      </c>
      <c r="C30" s="40"/>
      <c r="D30" s="32"/>
      <c r="E30" s="32"/>
      <c r="F30" s="36"/>
      <c r="G30" s="32"/>
      <c r="H30" s="21">
        <v>5990003</v>
      </c>
      <c r="I30" s="21">
        <v>1</v>
      </c>
      <c r="J30" s="21">
        <v>5023087</v>
      </c>
      <c r="K30" s="21">
        <v>1</v>
      </c>
      <c r="L30" s="21">
        <v>21739845</v>
      </c>
      <c r="M30" s="21">
        <v>1</v>
      </c>
      <c r="N30" s="21">
        <v>49460172</v>
      </c>
    </row>
    <row r="31" spans="1:14" ht="15.95" customHeight="1">
      <c r="A31" s="68"/>
      <c r="B31" s="31" t="s">
        <v>15</v>
      </c>
      <c r="C31" s="32"/>
      <c r="D31" s="32"/>
      <c r="E31" s="32"/>
      <c r="F31" s="36"/>
      <c r="G31" s="32"/>
      <c r="H31" s="21">
        <v>24937502</v>
      </c>
      <c r="I31" s="21">
        <v>2</v>
      </c>
      <c r="J31" s="21">
        <v>0</v>
      </c>
      <c r="K31" s="21">
        <v>2</v>
      </c>
      <c r="L31" s="21">
        <v>585399762</v>
      </c>
      <c r="M31" s="21">
        <v>2</v>
      </c>
      <c r="N31" s="21">
        <v>53313170</v>
      </c>
    </row>
    <row r="32" spans="1:14" ht="15.95" customHeight="1">
      <c r="A32" s="68"/>
      <c r="B32" s="40" t="s">
        <v>16</v>
      </c>
      <c r="C32" s="32"/>
      <c r="D32" s="32"/>
      <c r="E32" s="32"/>
      <c r="F32" s="36"/>
      <c r="G32" s="32"/>
      <c r="H32" s="21">
        <v>186</v>
      </c>
      <c r="I32" s="21">
        <v>3</v>
      </c>
      <c r="J32" s="21">
        <v>1693</v>
      </c>
      <c r="K32" s="21">
        <v>3</v>
      </c>
      <c r="L32" s="21">
        <v>29098756</v>
      </c>
      <c r="M32" s="21">
        <v>3</v>
      </c>
      <c r="N32" s="21">
        <v>17743093</v>
      </c>
    </row>
    <row r="33" spans="1:14" ht="15.95" customHeight="1">
      <c r="A33" s="68"/>
      <c r="B33" s="40" t="s">
        <v>17</v>
      </c>
      <c r="C33" s="40"/>
      <c r="D33" s="32"/>
      <c r="E33" s="32"/>
      <c r="F33" s="36"/>
      <c r="G33" s="32"/>
      <c r="H33" s="21">
        <v>0</v>
      </c>
      <c r="I33" s="21">
        <v>4</v>
      </c>
      <c r="J33" s="21">
        <v>98129</v>
      </c>
      <c r="K33" s="21">
        <v>4</v>
      </c>
      <c r="L33" s="21">
        <v>0</v>
      </c>
      <c r="M33" s="21">
        <v>4</v>
      </c>
      <c r="N33" s="21">
        <v>3255511</v>
      </c>
    </row>
    <row r="34" spans="1:14" ht="15.95" customHeight="1">
      <c r="A34" s="68"/>
      <c r="B34" s="40" t="s">
        <v>18</v>
      </c>
      <c r="C34" s="40"/>
      <c r="D34" s="32"/>
      <c r="E34" s="32"/>
      <c r="F34" s="36" t="s">
        <v>7</v>
      </c>
      <c r="G34" s="32"/>
      <c r="H34" s="21">
        <v>29993221</v>
      </c>
      <c r="I34" s="21">
        <v>5</v>
      </c>
      <c r="J34" s="21">
        <f>10103559</f>
        <v>10103559</v>
      </c>
      <c r="K34" s="21">
        <v>5</v>
      </c>
      <c r="L34" s="21">
        <v>16569685</v>
      </c>
      <c r="M34" s="21">
        <v>5</v>
      </c>
      <c r="N34" s="21">
        <v>1182701</v>
      </c>
    </row>
    <row r="35" spans="1:14" ht="15.95" customHeight="1">
      <c r="A35" s="68" t="s">
        <v>19</v>
      </c>
      <c r="B35" s="32"/>
      <c r="C35" s="32"/>
      <c r="D35" s="32"/>
      <c r="E35" s="32"/>
      <c r="F35" s="36" t="s">
        <v>7</v>
      </c>
      <c r="G35" s="32"/>
      <c r="H35" s="21">
        <v>-32869685</v>
      </c>
      <c r="I35" s="21"/>
      <c r="J35" s="21">
        <v>-40652897</v>
      </c>
      <c r="K35" s="21"/>
      <c r="L35" s="21">
        <v>-16729923</v>
      </c>
      <c r="M35" s="21"/>
      <c r="N35" s="21">
        <v>-17100421</v>
      </c>
    </row>
    <row r="36" spans="1:14" ht="15.95" customHeight="1">
      <c r="A36" s="68" t="s">
        <v>20</v>
      </c>
      <c r="B36" s="31"/>
      <c r="C36" s="32"/>
      <c r="D36" s="32"/>
      <c r="E36" s="32"/>
      <c r="F36" s="36"/>
      <c r="G36" s="32"/>
      <c r="H36" s="21">
        <v>-151260990</v>
      </c>
      <c r="I36" s="21"/>
      <c r="J36" s="21">
        <v>-141720715</v>
      </c>
      <c r="K36" s="21"/>
      <c r="L36" s="21">
        <v>-57850563</v>
      </c>
      <c r="M36" s="21"/>
      <c r="N36" s="21">
        <v>-60012431</v>
      </c>
    </row>
    <row r="37" spans="1:14" ht="15.95" customHeight="1">
      <c r="A37" s="68" t="s">
        <v>21</v>
      </c>
      <c r="B37" s="32"/>
      <c r="C37" s="32"/>
      <c r="D37" s="32"/>
      <c r="E37" s="117"/>
      <c r="F37" s="40"/>
      <c r="G37" s="40"/>
      <c r="H37" s="21"/>
      <c r="I37" s="21"/>
      <c r="J37" s="21"/>
      <c r="K37" s="21"/>
      <c r="L37" s="21"/>
      <c r="M37" s="21"/>
      <c r="N37" s="21"/>
    </row>
    <row r="38" spans="1:14" ht="15.95" customHeight="1">
      <c r="A38" s="68"/>
      <c r="B38" s="31" t="s">
        <v>22</v>
      </c>
      <c r="C38" s="32"/>
      <c r="D38" s="32"/>
      <c r="E38" s="117"/>
      <c r="F38" s="36"/>
      <c r="G38" s="32"/>
      <c r="H38" s="21">
        <v>0</v>
      </c>
      <c r="I38" s="21"/>
      <c r="J38" s="21">
        <v>-4482237</v>
      </c>
      <c r="K38" s="21"/>
      <c r="L38" s="21">
        <v>0</v>
      </c>
      <c r="M38" s="21"/>
      <c r="N38" s="21">
        <v>1151918</v>
      </c>
    </row>
    <row r="39" spans="1:14" ht="15.95" customHeight="1">
      <c r="A39" s="64" t="s">
        <v>23</v>
      </c>
      <c r="B39" s="31"/>
      <c r="C39" s="32"/>
      <c r="D39" s="32"/>
      <c r="E39" s="117"/>
      <c r="F39" s="36"/>
      <c r="G39" s="32"/>
      <c r="H39" s="21"/>
      <c r="I39" s="21"/>
      <c r="J39" s="21"/>
      <c r="K39" s="21"/>
      <c r="L39" s="21"/>
      <c r="M39" s="21"/>
      <c r="N39" s="21"/>
    </row>
    <row r="40" spans="1:14" ht="15.95" customHeight="1">
      <c r="A40" s="68"/>
      <c r="B40" s="68" t="s">
        <v>24</v>
      </c>
      <c r="C40" s="32"/>
      <c r="D40" s="32"/>
      <c r="E40" s="32"/>
      <c r="F40" s="36"/>
      <c r="G40" s="32"/>
      <c r="H40" s="21">
        <v>-328458535</v>
      </c>
      <c r="I40" s="21"/>
      <c r="J40" s="21">
        <v>-204850744</v>
      </c>
      <c r="K40" s="21"/>
      <c r="L40" s="21">
        <v>-235906849</v>
      </c>
      <c r="M40" s="21"/>
      <c r="N40" s="21">
        <v>-204394095</v>
      </c>
    </row>
    <row r="41" spans="1:14" ht="15.95" customHeight="1">
      <c r="A41" s="68"/>
      <c r="B41" s="31" t="s">
        <v>25</v>
      </c>
      <c r="C41" s="32"/>
      <c r="D41" s="32"/>
      <c r="E41" s="32"/>
      <c r="F41" s="36"/>
      <c r="G41" s="32"/>
      <c r="H41" s="21"/>
      <c r="I41" s="21"/>
      <c r="J41" s="21"/>
      <c r="K41" s="21"/>
      <c r="L41" s="21"/>
      <c r="M41" s="21"/>
      <c r="N41" s="21"/>
    </row>
    <row r="42" spans="1:14" ht="15.95" customHeight="1">
      <c r="A42" s="31"/>
      <c r="B42" s="31" t="s">
        <v>250</v>
      </c>
      <c r="C42" s="32"/>
      <c r="D42" s="32"/>
      <c r="E42" s="32"/>
      <c r="F42" s="36">
        <v>9</v>
      </c>
      <c r="G42" s="32"/>
      <c r="H42" s="54">
        <v>262367461</v>
      </c>
      <c r="I42" s="21">
        <v>0</v>
      </c>
      <c r="J42" s="54">
        <v>443592571</v>
      </c>
      <c r="K42" s="21">
        <v>0</v>
      </c>
      <c r="L42" s="54">
        <v>0</v>
      </c>
      <c r="M42" s="21">
        <v>0</v>
      </c>
      <c r="N42" s="54">
        <v>0</v>
      </c>
    </row>
    <row r="43" spans="1:14" ht="15.95" customHeight="1">
      <c r="A43" s="68"/>
      <c r="B43" s="31"/>
      <c r="C43" s="32"/>
      <c r="D43" s="32"/>
      <c r="E43" s="32"/>
      <c r="F43" s="33"/>
      <c r="G43" s="32"/>
      <c r="H43" s="1"/>
      <c r="I43" s="1"/>
      <c r="J43" s="1"/>
      <c r="K43" s="1"/>
      <c r="L43" s="1"/>
      <c r="M43" s="1"/>
      <c r="N43" s="1"/>
    </row>
    <row r="44" spans="1:14" ht="15.95" customHeight="1">
      <c r="A44" s="114" t="s">
        <v>125</v>
      </c>
      <c r="B44" s="55"/>
      <c r="C44" s="72"/>
      <c r="D44" s="72"/>
      <c r="E44" s="72"/>
      <c r="F44" s="36"/>
      <c r="G44" s="72"/>
      <c r="H44" s="1">
        <f>SUM(H26:H42)</f>
        <v>525233524</v>
      </c>
      <c r="I44" s="1"/>
      <c r="J44" s="1">
        <f>SUM(J26:J42)</f>
        <v>560696878</v>
      </c>
      <c r="K44" s="1"/>
      <c r="L44" s="1">
        <f>SUM(L26:L42)</f>
        <v>618941696</v>
      </c>
      <c r="M44" s="1"/>
      <c r="N44" s="1">
        <f>SUM(N26:N42)</f>
        <v>-16151386</v>
      </c>
    </row>
    <row r="45" spans="1:14" ht="15.95" customHeight="1">
      <c r="A45" s="23" t="s">
        <v>26</v>
      </c>
      <c r="B45" s="31"/>
      <c r="C45" s="32"/>
      <c r="D45" s="32"/>
      <c r="E45" s="32"/>
      <c r="F45" s="36"/>
      <c r="G45" s="32"/>
      <c r="H45" s="54">
        <v>-22481198</v>
      </c>
      <c r="I45" s="112"/>
      <c r="J45" s="54">
        <v>-23461412</v>
      </c>
      <c r="K45" s="21"/>
      <c r="L45" s="54">
        <v>-3703568</v>
      </c>
      <c r="M45" s="111"/>
      <c r="N45" s="54">
        <v>10614951</v>
      </c>
    </row>
    <row r="46" spans="1:14" ht="15.95" customHeight="1">
      <c r="A46" s="68"/>
      <c r="B46" s="31"/>
      <c r="C46" s="32"/>
      <c r="D46" s="32"/>
      <c r="E46" s="32"/>
      <c r="F46" s="33"/>
      <c r="G46" s="32"/>
      <c r="H46" s="1"/>
      <c r="I46" s="1"/>
      <c r="J46" s="1"/>
      <c r="K46" s="1"/>
      <c r="L46" s="1"/>
      <c r="M46" s="1"/>
      <c r="N46" s="1"/>
    </row>
    <row r="47" spans="1:14" ht="15.95" customHeight="1">
      <c r="A47" s="114" t="s">
        <v>126</v>
      </c>
      <c r="B47" s="55"/>
      <c r="C47" s="72"/>
      <c r="D47" s="72"/>
      <c r="E47" s="72"/>
      <c r="F47" s="36" t="s">
        <v>7</v>
      </c>
      <c r="G47" s="72"/>
      <c r="H47" s="54">
        <f>SUM(H44:H45)</f>
        <v>502752326</v>
      </c>
      <c r="I47" s="112"/>
      <c r="J47" s="54">
        <f>SUM(J44:J45)</f>
        <v>537235466</v>
      </c>
      <c r="K47" s="21"/>
      <c r="L47" s="54">
        <f>SUM(L44:L45)</f>
        <v>615238128</v>
      </c>
      <c r="M47" s="21"/>
      <c r="N47" s="54">
        <f>SUM(N44:N45)</f>
        <v>-5536435</v>
      </c>
    </row>
    <row r="48" spans="1:14" ht="15.95" customHeight="1">
      <c r="A48" s="68"/>
      <c r="B48" s="31"/>
      <c r="C48" s="32"/>
      <c r="D48" s="32"/>
      <c r="E48" s="32"/>
      <c r="F48" s="59"/>
      <c r="G48" s="32"/>
      <c r="H48" s="1"/>
      <c r="I48" s="112"/>
      <c r="J48" s="1"/>
      <c r="K48" s="21"/>
      <c r="L48" s="1"/>
      <c r="M48" s="111"/>
      <c r="N48" s="1"/>
    </row>
    <row r="49" spans="1:14" ht="15.95" customHeight="1">
      <c r="A49" s="68"/>
      <c r="B49" s="31"/>
      <c r="C49" s="32"/>
      <c r="D49" s="32"/>
      <c r="E49" s="32"/>
      <c r="F49" s="59"/>
      <c r="G49" s="32"/>
      <c r="H49" s="1"/>
      <c r="I49" s="112"/>
      <c r="J49" s="1"/>
      <c r="K49" s="21"/>
      <c r="L49" s="1"/>
      <c r="M49" s="111"/>
      <c r="N49" s="1"/>
    </row>
    <row r="50" spans="1:14" ht="15.95" customHeight="1">
      <c r="A50" s="68"/>
      <c r="B50" s="31"/>
      <c r="C50" s="32"/>
      <c r="D50" s="32"/>
      <c r="E50" s="32"/>
      <c r="F50" s="59"/>
      <c r="G50" s="32"/>
      <c r="H50" s="1"/>
      <c r="I50" s="112"/>
      <c r="J50" s="1"/>
      <c r="K50" s="21"/>
      <c r="L50" s="1"/>
      <c r="M50" s="111"/>
      <c r="N50" s="1"/>
    </row>
    <row r="51" spans="1:14" ht="15.95" customHeight="1">
      <c r="A51" s="68"/>
      <c r="B51" s="31"/>
      <c r="C51" s="32"/>
      <c r="D51" s="32"/>
      <c r="E51" s="32"/>
      <c r="F51" s="59"/>
      <c r="G51" s="32"/>
      <c r="H51" s="1"/>
      <c r="I51" s="112"/>
      <c r="J51" s="1"/>
      <c r="K51" s="21"/>
      <c r="L51" s="1"/>
      <c r="M51" s="111"/>
      <c r="N51" s="1"/>
    </row>
    <row r="52" spans="1:14" ht="15.95" customHeight="1">
      <c r="A52" s="68"/>
      <c r="B52" s="31"/>
      <c r="C52" s="32"/>
      <c r="D52" s="32"/>
      <c r="E52" s="32"/>
      <c r="F52" s="59"/>
      <c r="G52" s="32"/>
      <c r="H52" s="1"/>
      <c r="I52" s="112"/>
      <c r="J52" s="1"/>
      <c r="K52" s="21"/>
      <c r="L52" s="1"/>
      <c r="M52" s="111"/>
      <c r="N52" s="1"/>
    </row>
    <row r="53" spans="1:14" ht="15.95" customHeight="1">
      <c r="A53" s="68"/>
      <c r="B53" s="31"/>
      <c r="C53" s="32"/>
      <c r="D53" s="32"/>
      <c r="E53" s="32"/>
      <c r="F53" s="59"/>
      <c r="G53" s="32"/>
      <c r="H53" s="1"/>
      <c r="I53" s="112"/>
      <c r="J53" s="1"/>
      <c r="K53" s="21"/>
      <c r="L53" s="1"/>
      <c r="M53" s="111"/>
      <c r="N53" s="1"/>
    </row>
    <row r="54" spans="1:14" ht="15.95" customHeight="1">
      <c r="A54" s="68"/>
      <c r="B54" s="31"/>
      <c r="C54" s="32"/>
      <c r="D54" s="32"/>
      <c r="E54" s="32"/>
      <c r="F54" s="59"/>
      <c r="G54" s="32"/>
      <c r="H54" s="1"/>
      <c r="I54" s="112"/>
      <c r="J54" s="1"/>
      <c r="K54" s="21"/>
      <c r="L54" s="1"/>
      <c r="M54" s="111"/>
      <c r="N54" s="1"/>
    </row>
    <row r="55" spans="1:14" ht="15.95" customHeight="1">
      <c r="A55" s="68"/>
      <c r="B55" s="31"/>
      <c r="C55" s="32"/>
      <c r="D55" s="32"/>
      <c r="E55" s="32"/>
      <c r="F55" s="59"/>
      <c r="G55" s="32"/>
      <c r="H55" s="1"/>
      <c r="I55" s="112"/>
      <c r="J55" s="1"/>
      <c r="K55" s="21"/>
      <c r="L55" s="1"/>
      <c r="M55" s="111"/>
      <c r="N55" s="1"/>
    </row>
    <row r="56" spans="1:14" ht="15.95" customHeight="1">
      <c r="A56" s="68"/>
      <c r="B56" s="31"/>
      <c r="C56" s="32"/>
      <c r="D56" s="32"/>
      <c r="E56" s="32"/>
      <c r="F56" s="59"/>
      <c r="G56" s="32"/>
      <c r="H56" s="1"/>
      <c r="I56" s="112"/>
      <c r="J56" s="1"/>
      <c r="K56" s="21"/>
      <c r="L56" s="1"/>
      <c r="M56" s="111"/>
      <c r="N56" s="1"/>
    </row>
    <row r="57" spans="1:14" ht="15.95" customHeight="1">
      <c r="A57" s="68"/>
      <c r="B57" s="31"/>
      <c r="C57" s="32"/>
      <c r="D57" s="32"/>
      <c r="E57" s="32"/>
      <c r="F57" s="59"/>
      <c r="G57" s="32"/>
      <c r="H57" s="1"/>
      <c r="I57" s="112"/>
      <c r="J57" s="1"/>
      <c r="K57" s="21"/>
      <c r="L57" s="1"/>
      <c r="M57" s="111"/>
      <c r="N57" s="1"/>
    </row>
    <row r="58" spans="1:14" ht="3.75" customHeight="1">
      <c r="A58" s="68"/>
      <c r="B58" s="31"/>
      <c r="C58" s="32"/>
      <c r="D58" s="32"/>
      <c r="E58" s="32"/>
      <c r="F58" s="59"/>
      <c r="G58" s="32"/>
      <c r="H58" s="1"/>
      <c r="I58" s="112"/>
      <c r="J58" s="1"/>
      <c r="K58" s="21"/>
      <c r="L58" s="1"/>
      <c r="M58" s="111"/>
      <c r="N58" s="1"/>
    </row>
    <row r="59" spans="1:14" ht="21.95" customHeight="1">
      <c r="A59" s="5" t="str">
        <f>BS!A169</f>
        <v>The accompanying notes are an integral part of these interim financial information.</v>
      </c>
      <c r="B59" s="5"/>
      <c r="C59" s="53"/>
      <c r="D59" s="53"/>
      <c r="E59" s="53"/>
      <c r="F59" s="118"/>
      <c r="G59" s="53"/>
      <c r="H59" s="54"/>
      <c r="I59" s="119"/>
      <c r="J59" s="54"/>
      <c r="K59" s="54"/>
      <c r="L59" s="54"/>
      <c r="M59" s="120"/>
      <c r="N59" s="54"/>
    </row>
    <row r="60" spans="1:14" ht="15.95" customHeight="1">
      <c r="A60" s="10" t="s">
        <v>0</v>
      </c>
      <c r="B60" s="10"/>
      <c r="C60" s="11"/>
      <c r="D60" s="11"/>
      <c r="E60" s="11"/>
      <c r="F60" s="11"/>
      <c r="G60" s="11"/>
      <c r="H60" s="12"/>
      <c r="I60" s="12"/>
      <c r="J60" s="12"/>
      <c r="K60" s="12"/>
      <c r="L60" s="12"/>
      <c r="M60" s="12"/>
      <c r="N60" s="12"/>
    </row>
    <row r="61" spans="1:14" ht="15.95" customHeight="1">
      <c r="A61" s="10" t="s">
        <v>266</v>
      </c>
      <c r="B61" s="10"/>
      <c r="C61" s="11"/>
      <c r="D61" s="11"/>
      <c r="E61" s="11"/>
      <c r="F61" s="11"/>
      <c r="G61" s="11"/>
      <c r="H61" s="12"/>
      <c r="I61" s="12"/>
      <c r="J61" s="12"/>
      <c r="K61" s="12"/>
      <c r="L61" s="12"/>
      <c r="M61" s="12"/>
      <c r="N61" s="12"/>
    </row>
    <row r="62" spans="1:14" ht="15.95" customHeight="1">
      <c r="A62" s="14" t="str">
        <f>+A3</f>
        <v>For the three-month ended 31 March 2017</v>
      </c>
      <c r="B62" s="14"/>
      <c r="C62" s="15"/>
      <c r="D62" s="15"/>
      <c r="E62" s="15"/>
      <c r="F62" s="15"/>
      <c r="G62" s="15"/>
      <c r="H62" s="16"/>
      <c r="I62" s="16"/>
      <c r="J62" s="16"/>
      <c r="K62" s="16"/>
      <c r="L62" s="16"/>
      <c r="M62" s="16"/>
      <c r="N62" s="16"/>
    </row>
    <row r="63" spans="1:14" ht="15.95" customHeight="1">
      <c r="A63" s="106"/>
      <c r="B63" s="106"/>
      <c r="C63" s="110"/>
      <c r="D63" s="110"/>
      <c r="E63" s="110"/>
      <c r="F63" s="110"/>
      <c r="G63" s="110"/>
      <c r="H63" s="107"/>
      <c r="I63" s="107"/>
      <c r="J63" s="107"/>
      <c r="K63" s="107"/>
      <c r="L63" s="107"/>
      <c r="M63" s="107"/>
      <c r="N63" s="107"/>
    </row>
    <row r="64" spans="1:14" ht="15.95" customHeight="1">
      <c r="A64" s="68"/>
      <c r="B64" s="31"/>
      <c r="C64" s="32"/>
      <c r="D64" s="32"/>
      <c r="E64" s="32"/>
      <c r="F64" s="51"/>
      <c r="G64" s="32"/>
      <c r="H64" s="21"/>
      <c r="I64" s="21"/>
      <c r="J64" s="21"/>
      <c r="K64" s="21"/>
      <c r="L64" s="21"/>
      <c r="M64" s="21"/>
      <c r="N64" s="21"/>
    </row>
    <row r="65" spans="1:17" ht="15.95" customHeight="1">
      <c r="A65" s="68"/>
      <c r="B65" s="31"/>
      <c r="C65" s="32"/>
      <c r="D65" s="32"/>
      <c r="E65" s="32"/>
      <c r="F65" s="51"/>
      <c r="G65" s="32"/>
      <c r="H65" s="239" t="s">
        <v>1</v>
      </c>
      <c r="I65" s="239"/>
      <c r="J65" s="239"/>
      <c r="K65" s="105"/>
      <c r="L65" s="239" t="s">
        <v>175</v>
      </c>
      <c r="M65" s="239"/>
      <c r="N65" s="239"/>
    </row>
    <row r="66" spans="1:17" ht="15.95" customHeight="1">
      <c r="A66" s="68"/>
      <c r="B66" s="31"/>
      <c r="C66" s="32"/>
      <c r="D66" s="32"/>
      <c r="E66" s="32"/>
      <c r="F66" s="17"/>
      <c r="G66" s="6"/>
      <c r="H66" s="236" t="s">
        <v>174</v>
      </c>
      <c r="I66" s="236"/>
      <c r="J66" s="236"/>
      <c r="K66" s="1"/>
      <c r="L66" s="237" t="s">
        <v>174</v>
      </c>
      <c r="M66" s="237"/>
      <c r="N66" s="237"/>
    </row>
    <row r="67" spans="1:17" ht="15.95" customHeight="1">
      <c r="A67" s="68"/>
      <c r="B67" s="31"/>
      <c r="C67" s="32"/>
      <c r="D67" s="32"/>
      <c r="E67" s="32"/>
      <c r="F67" s="17"/>
      <c r="G67" s="6"/>
      <c r="H67" s="2" t="s">
        <v>33</v>
      </c>
      <c r="I67" s="3"/>
      <c r="J67" s="2" t="s">
        <v>33</v>
      </c>
      <c r="K67" s="4"/>
      <c r="L67" s="2" t="str">
        <f>+H67</f>
        <v>31 March</v>
      </c>
      <c r="M67" s="3"/>
      <c r="N67" s="2" t="str">
        <f>+J67</f>
        <v>31 March</v>
      </c>
    </row>
    <row r="68" spans="1:17" ht="15.95" customHeight="1">
      <c r="A68" s="68"/>
      <c r="B68" s="31"/>
      <c r="C68" s="32"/>
      <c r="D68" s="32"/>
      <c r="E68" s="32"/>
      <c r="F68" s="18"/>
      <c r="G68" s="19"/>
      <c r="H68" s="2" t="str">
        <f>+H9</f>
        <v>2017</v>
      </c>
      <c r="I68" s="3"/>
      <c r="J68" s="2" t="str">
        <f>+J9</f>
        <v>2016</v>
      </c>
      <c r="K68" s="4"/>
      <c r="L68" s="2" t="str">
        <f>+L9</f>
        <v>2017</v>
      </c>
      <c r="M68" s="3"/>
      <c r="N68" s="2" t="str">
        <f>+N9</f>
        <v>2016</v>
      </c>
    </row>
    <row r="69" spans="1:17" ht="15.95" customHeight="1">
      <c r="A69" s="68"/>
      <c r="B69" s="31"/>
      <c r="C69" s="32"/>
      <c r="D69" s="32"/>
      <c r="E69" s="32"/>
      <c r="F69" s="18"/>
      <c r="G69" s="19"/>
      <c r="H69" s="20" t="s">
        <v>4</v>
      </c>
      <c r="I69" s="3"/>
      <c r="J69" s="20" t="s">
        <v>4</v>
      </c>
      <c r="K69" s="4"/>
      <c r="L69" s="20" t="s">
        <v>4</v>
      </c>
      <c r="M69" s="3"/>
      <c r="N69" s="20" t="s">
        <v>4</v>
      </c>
    </row>
    <row r="70" spans="1:17" ht="15.95" customHeight="1">
      <c r="A70" s="40"/>
      <c r="B70" s="31"/>
      <c r="C70" s="32"/>
      <c r="D70" s="32"/>
      <c r="E70" s="32"/>
      <c r="F70" s="33"/>
      <c r="G70" s="32"/>
      <c r="H70" s="1"/>
      <c r="I70" s="21"/>
      <c r="J70" s="1"/>
      <c r="K70" s="21"/>
      <c r="L70" s="1"/>
      <c r="M70" s="21"/>
      <c r="N70" s="1"/>
    </row>
    <row r="71" spans="1:17" ht="15.75" customHeight="1">
      <c r="A71" s="10" t="s">
        <v>127</v>
      </c>
      <c r="B71" s="31"/>
      <c r="C71" s="32"/>
      <c r="D71" s="32"/>
      <c r="E71" s="32"/>
      <c r="F71" s="59"/>
      <c r="G71" s="32"/>
      <c r="H71" s="1"/>
      <c r="I71" s="21"/>
      <c r="J71" s="1"/>
      <c r="K71" s="21"/>
      <c r="L71" s="1"/>
      <c r="M71" s="21"/>
      <c r="N71" s="1"/>
    </row>
    <row r="72" spans="1:17" s="41" customFormat="1" ht="15.95" customHeight="1">
      <c r="A72" s="68"/>
      <c r="B72" s="31" t="s">
        <v>190</v>
      </c>
      <c r="C72" s="32"/>
      <c r="D72" s="32"/>
      <c r="E72" s="32"/>
      <c r="F72" s="36"/>
      <c r="G72" s="32"/>
      <c r="H72" s="1"/>
      <c r="I72" s="21"/>
      <c r="J72" s="1"/>
      <c r="K72" s="21"/>
      <c r="L72" s="1"/>
      <c r="M72" s="21"/>
      <c r="N72" s="1"/>
    </row>
    <row r="73" spans="1:17" s="41" customFormat="1" ht="15.95" customHeight="1">
      <c r="A73" s="68"/>
      <c r="B73" s="31"/>
      <c r="D73" s="32" t="s">
        <v>191</v>
      </c>
      <c r="E73" s="32"/>
      <c r="F73" s="36"/>
      <c r="G73" s="32"/>
      <c r="H73" s="1"/>
      <c r="I73" s="21"/>
      <c r="J73" s="1"/>
      <c r="K73" s="21"/>
      <c r="L73" s="1"/>
      <c r="M73" s="21"/>
      <c r="N73" s="1"/>
      <c r="O73" s="61"/>
      <c r="P73" s="61"/>
      <c r="Q73" s="61"/>
    </row>
    <row r="74" spans="1:17" ht="15.95" customHeight="1">
      <c r="A74" s="68"/>
      <c r="B74" s="40"/>
      <c r="C74" s="31" t="s">
        <v>192</v>
      </c>
      <c r="D74" s="31"/>
      <c r="E74" s="40"/>
      <c r="F74" s="40"/>
      <c r="G74" s="32"/>
      <c r="H74" s="9">
        <v>4533932</v>
      </c>
      <c r="I74" s="1"/>
      <c r="J74" s="9">
        <v>0</v>
      </c>
      <c r="K74" s="1"/>
      <c r="L74" s="9">
        <v>0</v>
      </c>
      <c r="M74" s="1"/>
      <c r="N74" s="9">
        <v>0</v>
      </c>
    </row>
    <row r="75" spans="1:17" ht="15.95" customHeight="1">
      <c r="A75" s="68"/>
      <c r="B75" s="40"/>
      <c r="C75" s="40"/>
      <c r="D75" s="31"/>
      <c r="E75" s="40"/>
      <c r="F75" s="40"/>
      <c r="G75" s="32"/>
      <c r="H75" s="60"/>
      <c r="I75" s="1"/>
      <c r="J75" s="60"/>
      <c r="K75" s="1"/>
      <c r="L75" s="60"/>
      <c r="M75" s="1"/>
      <c r="N75" s="60"/>
    </row>
    <row r="76" spans="1:17" s="41" customFormat="1" ht="15.95" customHeight="1">
      <c r="A76" s="68"/>
      <c r="B76" s="31" t="s">
        <v>193</v>
      </c>
      <c r="D76" s="69"/>
      <c r="E76" s="31"/>
      <c r="F76" s="36"/>
      <c r="G76" s="32"/>
      <c r="H76" s="1"/>
      <c r="I76" s="1"/>
      <c r="J76" s="1"/>
      <c r="K76" s="1"/>
      <c r="L76" s="1"/>
      <c r="M76" s="1"/>
      <c r="N76" s="1"/>
    </row>
    <row r="77" spans="1:17" s="41" customFormat="1" ht="15.95" customHeight="1">
      <c r="A77" s="68"/>
      <c r="C77" s="41" t="s">
        <v>194</v>
      </c>
      <c r="D77" s="69"/>
      <c r="E77" s="31"/>
      <c r="F77" s="36"/>
      <c r="G77" s="32"/>
      <c r="H77" s="1">
        <f>SUM(H74:H74)</f>
        <v>4533932</v>
      </c>
      <c r="I77" s="1"/>
      <c r="J77" s="1">
        <f>SUM(J74:J74)</f>
        <v>0</v>
      </c>
      <c r="K77" s="1"/>
      <c r="L77" s="1">
        <f>SUM(L74:L74)</f>
        <v>0</v>
      </c>
      <c r="M77" s="1"/>
      <c r="N77" s="1">
        <f>SUM(N74:N74)</f>
        <v>0</v>
      </c>
    </row>
    <row r="78" spans="1:17" s="41" customFormat="1" ht="15.95" customHeight="1">
      <c r="A78" s="68"/>
      <c r="D78" s="69"/>
      <c r="E78" s="31"/>
      <c r="F78" s="36"/>
      <c r="G78" s="32"/>
      <c r="H78" s="1"/>
      <c r="I78" s="1"/>
      <c r="J78" s="1"/>
      <c r="K78" s="1"/>
      <c r="L78" s="1"/>
      <c r="M78" s="1"/>
      <c r="N78" s="1"/>
    </row>
    <row r="79" spans="1:17" s="41" customFormat="1" ht="15.95" customHeight="1">
      <c r="A79" s="68"/>
      <c r="B79" s="31" t="s">
        <v>27</v>
      </c>
      <c r="C79" s="32"/>
      <c r="D79" s="32"/>
      <c r="E79" s="32"/>
      <c r="F79" s="36"/>
      <c r="G79" s="32"/>
      <c r="H79" s="1"/>
      <c r="I79" s="21"/>
      <c r="J79" s="1"/>
      <c r="K79" s="21"/>
      <c r="L79" s="1"/>
      <c r="M79" s="21"/>
      <c r="N79" s="1"/>
    </row>
    <row r="80" spans="1:17" s="41" customFormat="1" ht="15.95" customHeight="1">
      <c r="A80" s="68"/>
      <c r="B80" s="31" t="s">
        <v>28</v>
      </c>
      <c r="C80" s="31" t="s">
        <v>29</v>
      </c>
      <c r="D80" s="32"/>
      <c r="E80" s="32"/>
      <c r="F80" s="36"/>
      <c r="G80" s="32"/>
      <c r="H80" s="1"/>
      <c r="I80" s="21"/>
      <c r="J80" s="1"/>
      <c r="K80" s="21"/>
      <c r="L80" s="1"/>
      <c r="M80" s="21"/>
      <c r="N80" s="1"/>
    </row>
    <row r="81" spans="1:14" s="41" customFormat="1" ht="15.95" customHeight="1">
      <c r="A81" s="68"/>
      <c r="B81" s="40"/>
      <c r="C81" s="70"/>
      <c r="D81" s="71" t="s">
        <v>30</v>
      </c>
      <c r="E81" s="31"/>
      <c r="F81" s="36"/>
      <c r="G81" s="32"/>
      <c r="H81" s="37">
        <v>-17099818</v>
      </c>
      <c r="I81" s="21"/>
      <c r="J81" s="21">
        <v>-630647</v>
      </c>
      <c r="K81" s="21"/>
      <c r="L81" s="37">
        <v>-17099818</v>
      </c>
      <c r="M81" s="21"/>
      <c r="N81" s="37">
        <v>-630647</v>
      </c>
    </row>
    <row r="82" spans="1:14" s="41" customFormat="1" ht="15.95" customHeight="1">
      <c r="A82" s="68"/>
      <c r="D82" s="31" t="s">
        <v>195</v>
      </c>
      <c r="E82" s="68"/>
      <c r="F82" s="36"/>
      <c r="G82" s="32"/>
      <c r="H82" s="9">
        <v>-345798</v>
      </c>
      <c r="I82" s="1"/>
      <c r="J82" s="9">
        <v>-208800</v>
      </c>
      <c r="K82" s="1"/>
      <c r="L82" s="9">
        <v>0</v>
      </c>
      <c r="M82" s="1"/>
      <c r="N82" s="9">
        <f>'[3]งบกำไรขาดทุน 8-9'!L63</f>
        <v>0</v>
      </c>
    </row>
    <row r="83" spans="1:14" s="41" customFormat="1" ht="15.95" customHeight="1">
      <c r="A83" s="68"/>
      <c r="B83" s="31" t="s">
        <v>196</v>
      </c>
      <c r="C83" s="31"/>
      <c r="D83" s="32"/>
      <c r="E83" s="32"/>
      <c r="F83" s="36"/>
      <c r="G83" s="32"/>
      <c r="H83" s="1"/>
      <c r="I83" s="21"/>
      <c r="J83" s="1"/>
      <c r="K83" s="21"/>
      <c r="L83" s="1"/>
      <c r="M83" s="21"/>
      <c r="N83" s="1"/>
    </row>
    <row r="84" spans="1:14" s="41" customFormat="1" ht="15.95" customHeight="1">
      <c r="A84" s="68"/>
      <c r="C84" s="41" t="s">
        <v>194</v>
      </c>
      <c r="D84" s="32"/>
      <c r="E84" s="32"/>
      <c r="F84" s="36"/>
      <c r="G84" s="32"/>
      <c r="H84" s="37">
        <f>SUM(H81:H82)</f>
        <v>-17445616</v>
      </c>
      <c r="I84" s="21"/>
      <c r="J84" s="37">
        <f>SUM(J81:J82)</f>
        <v>-839447</v>
      </c>
      <c r="K84" s="21"/>
      <c r="L84" s="37">
        <f>SUM(L81:L82)</f>
        <v>-17099818</v>
      </c>
      <c r="M84" s="21"/>
      <c r="N84" s="37">
        <f>SUM(N81:N82)</f>
        <v>-630647</v>
      </c>
    </row>
    <row r="85" spans="1:14" s="41" customFormat="1" ht="15.95" customHeight="1">
      <c r="A85" s="68"/>
      <c r="D85" s="32"/>
      <c r="E85" s="32"/>
      <c r="F85" s="36"/>
      <c r="G85" s="32"/>
      <c r="H85" s="60"/>
      <c r="I85" s="1"/>
      <c r="J85" s="60"/>
      <c r="K85" s="1"/>
      <c r="L85" s="60"/>
      <c r="M85" s="1"/>
      <c r="N85" s="60"/>
    </row>
    <row r="86" spans="1:14" s="41" customFormat="1" ht="15.95" customHeight="1">
      <c r="A86" s="55" t="s">
        <v>197</v>
      </c>
      <c r="B86" s="31"/>
      <c r="C86" s="70"/>
      <c r="D86" s="32"/>
      <c r="E86" s="32"/>
      <c r="F86" s="36"/>
      <c r="G86" s="72"/>
      <c r="H86" s="54">
        <f>+H77+H84</f>
        <v>-12911684</v>
      </c>
      <c r="I86" s="21"/>
      <c r="J86" s="54">
        <f>+J77+J84</f>
        <v>-839447</v>
      </c>
      <c r="K86" s="21"/>
      <c r="L86" s="54">
        <f>+L77+L84</f>
        <v>-17099818</v>
      </c>
      <c r="M86" s="21"/>
      <c r="N86" s="54">
        <f>+N77+N84</f>
        <v>-630647</v>
      </c>
    </row>
    <row r="87" spans="1:14" s="41" customFormat="1" ht="15.95" customHeight="1">
      <c r="A87" s="55"/>
      <c r="B87" s="31"/>
      <c r="C87" s="70"/>
      <c r="D87" s="32"/>
      <c r="E87" s="32"/>
      <c r="F87" s="36"/>
      <c r="G87" s="72"/>
      <c r="H87" s="1"/>
      <c r="I87" s="21"/>
      <c r="J87" s="1"/>
      <c r="K87" s="21"/>
      <c r="L87" s="1"/>
      <c r="M87" s="21"/>
      <c r="N87" s="1"/>
    </row>
    <row r="88" spans="1:14" s="41" customFormat="1" ht="15.95" customHeight="1" thickBot="1">
      <c r="A88" s="55" t="s">
        <v>277</v>
      </c>
      <c r="B88" s="55"/>
      <c r="C88" s="72"/>
      <c r="D88" s="72"/>
      <c r="E88" s="72"/>
      <c r="F88" s="36"/>
      <c r="G88" s="72"/>
      <c r="H88" s="73">
        <f>H47+H86</f>
        <v>489840642</v>
      </c>
      <c r="I88" s="21"/>
      <c r="J88" s="73">
        <f>J47+J86</f>
        <v>536396019</v>
      </c>
      <c r="K88" s="21"/>
      <c r="L88" s="73">
        <f>L47+L86</f>
        <v>598138310</v>
      </c>
      <c r="M88" s="21"/>
      <c r="N88" s="73">
        <f>N47+N86</f>
        <v>-6167082</v>
      </c>
    </row>
    <row r="89" spans="1:14" s="41" customFormat="1" ht="15.95" customHeight="1" thickTop="1">
      <c r="A89" s="55"/>
      <c r="B89" s="31"/>
      <c r="C89" s="70"/>
      <c r="D89" s="32"/>
      <c r="E89" s="32"/>
      <c r="F89" s="36"/>
      <c r="G89" s="72"/>
      <c r="H89" s="1"/>
      <c r="I89" s="21"/>
      <c r="J89" s="1"/>
      <c r="K89" s="21"/>
      <c r="L89" s="1"/>
      <c r="M89" s="21"/>
      <c r="N89" s="1"/>
    </row>
    <row r="90" spans="1:14" s="41" customFormat="1" ht="15.95" customHeight="1">
      <c r="A90" s="55" t="s">
        <v>278</v>
      </c>
      <c r="B90" s="31"/>
      <c r="C90" s="32"/>
      <c r="D90" s="32"/>
      <c r="E90" s="32"/>
      <c r="F90" s="36"/>
      <c r="G90" s="32"/>
      <c r="H90" s="21"/>
      <c r="I90" s="21"/>
      <c r="J90" s="21"/>
      <c r="K90" s="21"/>
      <c r="L90" s="21"/>
      <c r="M90" s="21"/>
      <c r="N90" s="21"/>
    </row>
    <row r="91" spans="1:14" ht="15.95" customHeight="1">
      <c r="A91" s="68"/>
      <c r="B91" s="31" t="s">
        <v>185</v>
      </c>
      <c r="C91" s="32"/>
      <c r="D91" s="32"/>
      <c r="E91" s="32"/>
      <c r="F91" s="59"/>
      <c r="G91" s="32"/>
      <c r="H91" s="1">
        <f>H94-H92</f>
        <v>497861304</v>
      </c>
      <c r="I91" s="1"/>
      <c r="J91" s="1">
        <f>J94-J92</f>
        <v>503862348</v>
      </c>
      <c r="K91" s="21"/>
      <c r="L91" s="1">
        <f>L94-L92</f>
        <v>615238128</v>
      </c>
      <c r="M91" s="1"/>
      <c r="N91" s="1">
        <f>N94-N92</f>
        <v>-5536435</v>
      </c>
    </row>
    <row r="92" spans="1:14" ht="15.95" customHeight="1">
      <c r="A92" s="68"/>
      <c r="B92" s="31" t="s">
        <v>31</v>
      </c>
      <c r="C92" s="32"/>
      <c r="D92" s="32"/>
      <c r="E92" s="32"/>
      <c r="F92" s="36"/>
      <c r="G92" s="32"/>
      <c r="H92" s="54">
        <v>4891022</v>
      </c>
      <c r="I92" s="1"/>
      <c r="J92" s="54">
        <v>33373118</v>
      </c>
      <c r="K92" s="21"/>
      <c r="L92" s="54">
        <v>0</v>
      </c>
      <c r="M92" s="1"/>
      <c r="N92" s="54">
        <v>0</v>
      </c>
    </row>
    <row r="93" spans="1:14" ht="15.95" customHeight="1">
      <c r="A93" s="68"/>
      <c r="B93" s="31"/>
      <c r="C93" s="32"/>
      <c r="D93" s="32"/>
      <c r="E93" s="32"/>
      <c r="F93" s="33"/>
      <c r="G93" s="32"/>
      <c r="H93" s="1"/>
      <c r="I93" s="1"/>
      <c r="J93" s="1"/>
      <c r="K93" s="1"/>
      <c r="L93" s="1"/>
      <c r="M93" s="1"/>
      <c r="N93" s="1"/>
    </row>
    <row r="94" spans="1:14" ht="15.95" customHeight="1" thickBot="1">
      <c r="A94" s="55" t="s">
        <v>130</v>
      </c>
      <c r="B94" s="55"/>
      <c r="C94" s="72"/>
      <c r="D94" s="72"/>
      <c r="E94" s="72"/>
      <c r="F94" s="121"/>
      <c r="G94" s="72"/>
      <c r="H94" s="73">
        <f>H47</f>
        <v>502752326</v>
      </c>
      <c r="I94" s="21"/>
      <c r="J94" s="73">
        <f>J47</f>
        <v>537235466</v>
      </c>
      <c r="K94" s="21"/>
      <c r="L94" s="73">
        <f>L47</f>
        <v>615238128</v>
      </c>
      <c r="M94" s="1"/>
      <c r="N94" s="73">
        <f>N47</f>
        <v>-5536435</v>
      </c>
    </row>
    <row r="95" spans="1:14" ht="15.95" customHeight="1" thickTop="1">
      <c r="A95" s="55"/>
      <c r="B95" s="55"/>
      <c r="C95" s="72"/>
      <c r="D95" s="72"/>
      <c r="E95" s="72"/>
      <c r="F95" s="121"/>
      <c r="G95" s="72"/>
      <c r="H95" s="116"/>
      <c r="I95" s="111"/>
      <c r="J95" s="116"/>
      <c r="K95" s="21"/>
      <c r="L95" s="116"/>
      <c r="M95" s="21"/>
      <c r="N95" s="116"/>
    </row>
    <row r="96" spans="1:14" ht="15.95" customHeight="1">
      <c r="A96" s="64" t="s">
        <v>128</v>
      </c>
      <c r="B96" s="31"/>
      <c r="C96" s="32"/>
      <c r="D96" s="32"/>
      <c r="E96" s="32"/>
      <c r="F96" s="59"/>
      <c r="G96" s="32"/>
      <c r="H96" s="21"/>
      <c r="I96" s="21"/>
      <c r="J96" s="21"/>
      <c r="K96" s="21"/>
      <c r="L96" s="21"/>
      <c r="M96" s="21"/>
      <c r="N96" s="21"/>
    </row>
    <row r="97" spans="1:14" ht="15.95" customHeight="1">
      <c r="A97" s="64"/>
      <c r="B97" s="55" t="s">
        <v>131</v>
      </c>
      <c r="C97" s="32"/>
      <c r="D97" s="32"/>
      <c r="E97" s="32"/>
      <c r="F97" s="59"/>
      <c r="G97" s="32"/>
      <c r="H97" s="21"/>
      <c r="I97" s="21"/>
      <c r="J97" s="21"/>
      <c r="K97" s="21"/>
      <c r="L97" s="21"/>
      <c r="M97" s="21"/>
      <c r="N97" s="21"/>
    </row>
    <row r="98" spans="1:14" ht="15.95" customHeight="1">
      <c r="A98" s="68"/>
      <c r="B98" s="31" t="s">
        <v>185</v>
      </c>
      <c r="C98" s="32"/>
      <c r="D98" s="32"/>
      <c r="E98" s="32"/>
      <c r="F98" s="59"/>
      <c r="G98" s="32"/>
      <c r="H98" s="1">
        <f>H102-H99</f>
        <v>484949620</v>
      </c>
      <c r="I98" s="1"/>
      <c r="J98" s="1">
        <f>J102-J99</f>
        <v>503022901</v>
      </c>
      <c r="K98" s="21"/>
      <c r="L98" s="1">
        <f>L102-L99</f>
        <v>598138310</v>
      </c>
      <c r="M98" s="1"/>
      <c r="N98" s="1">
        <f>N102-N99</f>
        <v>-6167082</v>
      </c>
    </row>
    <row r="99" spans="1:14" ht="15.95" customHeight="1">
      <c r="A99" s="68"/>
      <c r="B99" s="31" t="s">
        <v>31</v>
      </c>
      <c r="C99" s="32"/>
      <c r="D99" s="32"/>
      <c r="E99" s="32"/>
      <c r="F99" s="36" t="s">
        <v>7</v>
      </c>
      <c r="G99" s="32"/>
      <c r="H99" s="54">
        <f>+H92</f>
        <v>4891022</v>
      </c>
      <c r="I99" s="1"/>
      <c r="J99" s="54">
        <f>+J92</f>
        <v>33373118</v>
      </c>
      <c r="K99" s="21"/>
      <c r="L99" s="54">
        <v>0</v>
      </c>
      <c r="M99" s="1"/>
      <c r="N99" s="54">
        <v>0</v>
      </c>
    </row>
    <row r="100" spans="1:14" ht="15.95" customHeight="1">
      <c r="A100" s="68"/>
      <c r="B100" s="31"/>
      <c r="C100" s="32"/>
      <c r="D100" s="32"/>
      <c r="E100" s="32"/>
      <c r="F100" s="33"/>
      <c r="G100" s="32"/>
      <c r="H100" s="1"/>
      <c r="I100" s="1"/>
      <c r="J100" s="1"/>
      <c r="K100" s="1"/>
      <c r="L100" s="1"/>
      <c r="M100" s="1"/>
      <c r="N100" s="1"/>
    </row>
    <row r="101" spans="1:14" ht="15.95" customHeight="1">
      <c r="A101" s="114" t="s">
        <v>128</v>
      </c>
      <c r="B101" s="55"/>
      <c r="C101" s="72"/>
      <c r="D101" s="72"/>
      <c r="E101" s="72"/>
      <c r="F101" s="121"/>
      <c r="G101" s="72"/>
      <c r="H101" s="122"/>
      <c r="I101" s="122"/>
      <c r="J101" s="122"/>
      <c r="K101" s="122"/>
      <c r="L101" s="122"/>
      <c r="M101" s="122"/>
      <c r="N101" s="122"/>
    </row>
    <row r="102" spans="1:14" ht="15.95" customHeight="1" thickBot="1">
      <c r="A102" s="114"/>
      <c r="B102" s="55" t="s">
        <v>129</v>
      </c>
      <c r="C102" s="72"/>
      <c r="D102" s="72"/>
      <c r="E102" s="72"/>
      <c r="F102" s="121"/>
      <c r="G102" s="72"/>
      <c r="H102" s="73">
        <f>+H88:J88</f>
        <v>489840642</v>
      </c>
      <c r="I102" s="21"/>
      <c r="J102" s="73">
        <f>+J88:L88</f>
        <v>536396019</v>
      </c>
      <c r="K102" s="21"/>
      <c r="L102" s="73">
        <f>+L88:N88</f>
        <v>598138310</v>
      </c>
      <c r="M102" s="1"/>
      <c r="N102" s="73">
        <f>+N88:P88</f>
        <v>-6167082</v>
      </c>
    </row>
    <row r="103" spans="1:14" ht="15.95" customHeight="1" thickTop="1">
      <c r="A103" s="68"/>
      <c r="B103" s="31"/>
      <c r="C103" s="32"/>
      <c r="D103" s="32"/>
      <c r="E103" s="32"/>
      <c r="F103" s="33"/>
      <c r="G103" s="32"/>
      <c r="H103" s="1"/>
      <c r="I103" s="1"/>
      <c r="J103" s="1"/>
      <c r="K103" s="1"/>
      <c r="L103" s="1"/>
      <c r="M103" s="1"/>
      <c r="N103" s="1"/>
    </row>
    <row r="104" spans="1:14" ht="15.95" customHeight="1">
      <c r="A104" s="123" t="s">
        <v>32</v>
      </c>
      <c r="B104" s="124"/>
      <c r="C104" s="72"/>
      <c r="D104" s="72"/>
      <c r="E104" s="72"/>
      <c r="F104" s="121"/>
      <c r="G104" s="72"/>
      <c r="H104" s="1"/>
      <c r="I104" s="21"/>
      <c r="J104" s="1"/>
      <c r="K104" s="21"/>
      <c r="L104" s="1"/>
      <c r="M104" s="21"/>
      <c r="N104" s="1"/>
    </row>
    <row r="105" spans="1:14" ht="15.95" customHeight="1" thickBot="1">
      <c r="A105" s="124"/>
      <c r="B105" s="124" t="s">
        <v>251</v>
      </c>
      <c r="C105" s="124"/>
      <c r="D105" s="32"/>
      <c r="E105" s="32"/>
      <c r="F105" s="121"/>
      <c r="G105" s="72"/>
      <c r="H105" s="232">
        <f>+H98/9705186191</f>
        <v>4.9968090303070416E-2</v>
      </c>
      <c r="I105" s="125"/>
      <c r="J105" s="232">
        <v>0.05</v>
      </c>
      <c r="K105" s="125"/>
      <c r="L105" s="232">
        <f>+L98/9705186191</f>
        <v>6.1630791849689309E-2</v>
      </c>
      <c r="M105" s="125"/>
      <c r="N105" s="232">
        <v>-5.9999999999999995E-4</v>
      </c>
    </row>
    <row r="106" spans="1:14" s="130" customFormat="1" ht="15.95" customHeight="1" thickTop="1">
      <c r="A106" s="126"/>
      <c r="B106" s="126"/>
      <c r="C106" s="127"/>
      <c r="D106" s="127"/>
      <c r="E106" s="127"/>
      <c r="F106" s="128"/>
      <c r="G106" s="127"/>
      <c r="H106" s="129"/>
      <c r="I106" s="129"/>
      <c r="J106" s="129"/>
      <c r="K106" s="129"/>
      <c r="L106" s="129"/>
      <c r="M106" s="129"/>
      <c r="N106" s="129"/>
    </row>
    <row r="107" spans="1:14" ht="15.95" customHeight="1">
      <c r="A107" s="124"/>
      <c r="B107" s="124"/>
      <c r="C107" s="32"/>
      <c r="D107" s="32"/>
      <c r="E107" s="32"/>
      <c r="F107" s="59"/>
      <c r="G107" s="32"/>
      <c r="H107" s="1"/>
      <c r="I107" s="1"/>
      <c r="J107" s="1"/>
      <c r="K107" s="1"/>
      <c r="L107" s="1"/>
      <c r="M107" s="1"/>
      <c r="N107" s="1"/>
    </row>
    <row r="108" spans="1:14" ht="15.95" customHeight="1">
      <c r="A108" s="124"/>
      <c r="B108" s="124"/>
      <c r="C108" s="32"/>
      <c r="D108" s="32"/>
      <c r="E108" s="32"/>
      <c r="F108" s="59"/>
      <c r="G108" s="32"/>
      <c r="H108" s="1"/>
      <c r="I108" s="1"/>
      <c r="J108" s="1"/>
      <c r="K108" s="1"/>
      <c r="L108" s="1"/>
      <c r="M108" s="1"/>
      <c r="N108" s="1"/>
    </row>
    <row r="109" spans="1:14" ht="15.95" customHeight="1">
      <c r="A109" s="124"/>
      <c r="B109" s="124"/>
      <c r="C109" s="32"/>
      <c r="D109" s="32"/>
      <c r="E109" s="32"/>
      <c r="F109" s="59"/>
      <c r="G109" s="32"/>
      <c r="H109" s="1"/>
      <c r="I109" s="1"/>
      <c r="J109" s="1"/>
      <c r="K109" s="1"/>
      <c r="L109" s="1"/>
      <c r="M109" s="1"/>
      <c r="N109" s="1"/>
    </row>
    <row r="110" spans="1:14" ht="15.95" customHeight="1">
      <c r="A110" s="124"/>
      <c r="B110" s="124"/>
      <c r="C110" s="32"/>
      <c r="D110" s="32"/>
      <c r="E110" s="32"/>
      <c r="F110" s="59"/>
      <c r="G110" s="32"/>
      <c r="H110" s="1"/>
      <c r="I110" s="1"/>
      <c r="J110" s="1"/>
      <c r="K110" s="1"/>
      <c r="L110" s="1"/>
      <c r="M110" s="1"/>
      <c r="N110" s="1"/>
    </row>
    <row r="111" spans="1:14" ht="15.95" customHeight="1">
      <c r="A111" s="124"/>
      <c r="B111" s="124"/>
      <c r="C111" s="32"/>
      <c r="D111" s="32"/>
      <c r="E111" s="32"/>
      <c r="F111" s="59"/>
      <c r="G111" s="32"/>
      <c r="H111" s="1"/>
      <c r="I111" s="1"/>
      <c r="J111" s="1"/>
      <c r="K111" s="1"/>
      <c r="L111" s="1"/>
      <c r="M111" s="1"/>
      <c r="N111" s="1"/>
    </row>
    <row r="112" spans="1:14" ht="15.95" customHeight="1">
      <c r="A112" s="124"/>
      <c r="B112" s="124"/>
      <c r="C112" s="32"/>
      <c r="D112" s="32"/>
      <c r="E112" s="32"/>
      <c r="F112" s="59"/>
      <c r="G112" s="32"/>
      <c r="H112" s="1"/>
      <c r="I112" s="1"/>
      <c r="J112" s="1"/>
      <c r="K112" s="1"/>
      <c r="L112" s="1"/>
      <c r="M112" s="1"/>
      <c r="N112" s="1"/>
    </row>
    <row r="113" spans="1:14" ht="15.95" customHeight="1">
      <c r="A113" s="124"/>
      <c r="B113" s="124"/>
      <c r="C113" s="32"/>
      <c r="D113" s="32"/>
      <c r="E113" s="32"/>
      <c r="F113" s="59"/>
      <c r="G113" s="32"/>
      <c r="H113" s="1"/>
      <c r="I113" s="1"/>
      <c r="J113" s="1"/>
      <c r="K113" s="1"/>
      <c r="L113" s="1"/>
      <c r="M113" s="1"/>
      <c r="N113" s="1"/>
    </row>
    <row r="114" spans="1:14" ht="15.95" customHeight="1">
      <c r="A114" s="124"/>
      <c r="B114" s="124"/>
      <c r="C114" s="32"/>
      <c r="D114" s="32"/>
      <c r="E114" s="32"/>
      <c r="F114" s="59"/>
      <c r="G114" s="32"/>
      <c r="H114" s="1"/>
      <c r="I114" s="1"/>
      <c r="J114" s="1"/>
      <c r="K114" s="1"/>
      <c r="L114" s="1"/>
      <c r="M114" s="1"/>
      <c r="N114" s="1"/>
    </row>
    <row r="115" spans="1:14" ht="20.25" customHeight="1">
      <c r="A115" s="124"/>
      <c r="B115" s="124"/>
      <c r="C115" s="32"/>
      <c r="D115" s="32"/>
      <c r="E115" s="32"/>
      <c r="F115" s="59"/>
      <c r="G115" s="32"/>
      <c r="H115" s="1"/>
      <c r="I115" s="1"/>
      <c r="J115" s="1"/>
      <c r="K115" s="1"/>
      <c r="L115" s="1"/>
      <c r="M115" s="1"/>
      <c r="N115" s="1"/>
    </row>
    <row r="116" spans="1:14" ht="21.95" customHeight="1">
      <c r="A116" s="5" t="str">
        <f>A59</f>
        <v>The accompanying notes are an integral part of these interim financial information.</v>
      </c>
      <c r="B116" s="5"/>
      <c r="C116" s="53"/>
      <c r="D116" s="53"/>
      <c r="E116" s="53"/>
      <c r="F116" s="118"/>
      <c r="G116" s="53"/>
      <c r="H116" s="54"/>
      <c r="I116" s="119"/>
      <c r="J116" s="54"/>
      <c r="K116" s="54"/>
      <c r="L116" s="54"/>
      <c r="M116" s="120"/>
      <c r="N116" s="54"/>
    </row>
  </sheetData>
  <mergeCells count="8">
    <mergeCell ref="H7:J7"/>
    <mergeCell ref="L7:N7"/>
    <mergeCell ref="H66:J66"/>
    <mergeCell ref="L66:N66"/>
    <mergeCell ref="H6:J6"/>
    <mergeCell ref="L6:N6"/>
    <mergeCell ref="H65:J65"/>
    <mergeCell ref="L65:N65"/>
  </mergeCells>
  <pageMargins left="1" right="0.5" top="0.5" bottom="0.6" header="0.49" footer="0.4"/>
  <pageSetup paperSize="9" scale="84" firstPageNumber="5" fitToHeight="0" orientation="portrait" blackAndWhite="1" useFirstPageNumber="1" horizontalDpi="1200" verticalDpi="1200" r:id="rId1"/>
  <headerFooter>
    <oddFooter>&amp;R&amp;"Arial,Regular"&amp;9   &amp;P</oddFooter>
  </headerFooter>
  <rowBreaks count="1" manualBreakCount="1">
    <brk id="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Z73"/>
  <sheetViews>
    <sheetView topLeftCell="A7" zoomScale="90" zoomScaleNormal="90" zoomScaleSheetLayoutView="90" workbookViewId="0">
      <selection activeCell="H29" sqref="H29"/>
    </sheetView>
  </sheetViews>
  <sheetFormatPr defaultColWidth="9.140625" defaultRowHeight="16.5" customHeight="1"/>
  <cols>
    <col min="1" max="4" width="1.7109375" style="135" customWidth="1"/>
    <col min="5" max="5" width="29.42578125" style="135" customWidth="1"/>
    <col min="6" max="6" width="12.7109375" style="135" customWidth="1"/>
    <col min="7" max="7" width="0.7109375" style="135" customWidth="1"/>
    <col min="8" max="8" width="16.7109375" style="135" customWidth="1"/>
    <col min="9" max="9" width="0.7109375" style="135" customWidth="1"/>
    <col min="10" max="10" width="13.140625" style="135" customWidth="1"/>
    <col min="11" max="11" width="0.7109375" style="135" customWidth="1"/>
    <col min="12" max="12" width="15.28515625" style="135" customWidth="1"/>
    <col min="13" max="13" width="0.7109375" style="135" customWidth="1"/>
    <col min="14" max="14" width="12.85546875" style="135" customWidth="1"/>
    <col min="15" max="15" width="0.7109375" style="135" customWidth="1"/>
    <col min="16" max="16" width="13.7109375" style="135" customWidth="1"/>
    <col min="17" max="17" width="0.7109375" style="135" customWidth="1"/>
    <col min="18" max="18" width="16.7109375" style="135" customWidth="1"/>
    <col min="19" max="19" width="0.7109375" style="135" customWidth="1"/>
    <col min="20" max="20" width="13.140625" style="135" customWidth="1"/>
    <col min="21" max="21" width="0.7109375" style="135" customWidth="1"/>
    <col min="22" max="22" width="14" style="135" customWidth="1"/>
    <col min="23" max="23" width="0.7109375" style="135" customWidth="1"/>
    <col min="24" max="24" width="12.7109375" style="135" customWidth="1"/>
    <col min="25" max="25" width="0.7109375" style="135" customWidth="1"/>
    <col min="26" max="26" width="12.42578125" style="135" bestFit="1" customWidth="1"/>
    <col min="27" max="28" width="9.140625" style="135" customWidth="1"/>
    <col min="29" max="16384" width="9.140625" style="135"/>
  </cols>
  <sheetData>
    <row r="1" spans="1:26" ht="16.5" customHeight="1">
      <c r="A1" s="131" t="s">
        <v>209</v>
      </c>
      <c r="B1" s="132"/>
      <c r="C1" s="133"/>
      <c r="D1" s="133"/>
      <c r="E1" s="133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</row>
    <row r="2" spans="1:26" ht="16.5" customHeight="1">
      <c r="A2" s="75" t="s">
        <v>181</v>
      </c>
      <c r="B2" s="132"/>
      <c r="C2" s="136"/>
      <c r="D2" s="136"/>
      <c r="E2" s="136"/>
      <c r="F2" s="137"/>
      <c r="G2" s="137"/>
      <c r="H2" s="137"/>
      <c r="I2" s="137"/>
      <c r="J2" s="138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</row>
    <row r="3" spans="1:26" ht="16.5" customHeight="1">
      <c r="A3" s="76" t="s">
        <v>171</v>
      </c>
      <c r="B3" s="139"/>
      <c r="C3" s="140"/>
      <c r="D3" s="140"/>
      <c r="E3" s="140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</row>
    <row r="4" spans="1:26" ht="16.5" customHeight="1">
      <c r="A4" s="133"/>
      <c r="B4" s="136"/>
      <c r="C4" s="136"/>
      <c r="D4" s="136"/>
      <c r="E4" s="136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</row>
    <row r="5" spans="1:26" ht="16.5" customHeight="1">
      <c r="A5" s="142"/>
      <c r="B5" s="142"/>
      <c r="C5" s="143"/>
      <c r="D5" s="142"/>
      <c r="E5" s="142"/>
      <c r="F5" s="144"/>
      <c r="G5" s="145"/>
      <c r="H5" s="144"/>
      <c r="I5" s="145"/>
      <c r="J5" s="144"/>
      <c r="K5" s="145"/>
      <c r="L5" s="144"/>
      <c r="M5" s="145"/>
      <c r="N5" s="144"/>
      <c r="O5" s="145"/>
      <c r="P5" s="144"/>
      <c r="Q5" s="145"/>
      <c r="R5" s="144"/>
      <c r="S5" s="145"/>
      <c r="T5" s="144"/>
      <c r="U5" s="145"/>
      <c r="V5" s="144"/>
      <c r="W5" s="145"/>
      <c r="X5" s="144"/>
      <c r="Y5" s="145"/>
      <c r="Z5" s="144"/>
    </row>
    <row r="6" spans="1:26" ht="16.5" customHeight="1">
      <c r="A6" s="146"/>
      <c r="B6" s="146"/>
      <c r="C6" s="146"/>
      <c r="D6" s="146"/>
      <c r="E6" s="146"/>
      <c r="F6" s="240" t="s">
        <v>255</v>
      </c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</row>
    <row r="7" spans="1:26" ht="16.5" customHeight="1">
      <c r="A7" s="146"/>
      <c r="B7" s="146"/>
      <c r="C7" s="146"/>
      <c r="D7" s="146"/>
      <c r="E7" s="146"/>
      <c r="F7" s="241" t="s">
        <v>176</v>
      </c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147"/>
      <c r="X7" s="147"/>
      <c r="Y7" s="147"/>
      <c r="Z7" s="147"/>
    </row>
    <row r="8" spans="1:26" ht="16.5" customHeight="1">
      <c r="A8" s="146"/>
      <c r="B8" s="146"/>
      <c r="C8" s="146"/>
      <c r="D8" s="146"/>
      <c r="E8" s="146"/>
      <c r="F8" s="148"/>
      <c r="G8" s="148"/>
      <c r="H8" s="148"/>
      <c r="I8" s="148"/>
      <c r="J8" s="240" t="s">
        <v>177</v>
      </c>
      <c r="K8" s="240"/>
      <c r="L8" s="240"/>
      <c r="M8" s="148"/>
      <c r="N8" s="240" t="s">
        <v>73</v>
      </c>
      <c r="O8" s="240"/>
      <c r="P8" s="240"/>
      <c r="Q8" s="240"/>
      <c r="R8" s="240"/>
      <c r="S8" s="240"/>
      <c r="T8" s="240"/>
      <c r="U8" s="148"/>
      <c r="V8" s="148"/>
      <c r="W8" s="148"/>
      <c r="X8" s="148"/>
      <c r="Y8" s="148"/>
      <c r="Z8" s="148"/>
    </row>
    <row r="9" spans="1:26" ht="16.5" customHeight="1">
      <c r="A9" s="146"/>
      <c r="B9" s="146"/>
      <c r="C9" s="146"/>
      <c r="D9" s="146"/>
      <c r="E9" s="146"/>
      <c r="F9" s="148"/>
      <c r="G9" s="148"/>
      <c r="H9" s="148"/>
      <c r="I9" s="148"/>
      <c r="J9" s="147"/>
      <c r="K9" s="147"/>
      <c r="L9" s="147"/>
      <c r="M9" s="148"/>
      <c r="N9" s="149" t="s">
        <v>95</v>
      </c>
      <c r="O9" s="147"/>
      <c r="P9" s="148" t="s">
        <v>99</v>
      </c>
      <c r="Q9" s="147"/>
      <c r="R9" s="147"/>
      <c r="S9" s="147"/>
      <c r="T9" s="147"/>
      <c r="U9" s="148"/>
      <c r="V9" s="148"/>
      <c r="W9" s="148"/>
      <c r="X9" s="148"/>
      <c r="Y9" s="148"/>
      <c r="Z9" s="148"/>
    </row>
    <row r="10" spans="1:26" ht="16.5" customHeight="1">
      <c r="A10" s="146"/>
      <c r="B10" s="146"/>
      <c r="C10" s="146" t="s">
        <v>74</v>
      </c>
      <c r="D10" s="146"/>
      <c r="E10" s="146"/>
      <c r="F10" s="148"/>
      <c r="G10" s="148"/>
      <c r="H10" s="148"/>
      <c r="I10" s="148"/>
      <c r="J10" s="149"/>
      <c r="K10" s="149"/>
      <c r="L10" s="149"/>
      <c r="M10" s="148"/>
      <c r="N10" s="148" t="s">
        <v>96</v>
      </c>
      <c r="O10" s="148"/>
      <c r="P10" s="149" t="s">
        <v>100</v>
      </c>
      <c r="Q10" s="148"/>
      <c r="R10" s="149" t="s">
        <v>187</v>
      </c>
      <c r="S10" s="148"/>
      <c r="T10" s="148"/>
      <c r="U10" s="148"/>
      <c r="V10" s="148" t="s">
        <v>279</v>
      </c>
      <c r="W10" s="148"/>
      <c r="X10" s="148"/>
      <c r="Y10" s="148"/>
      <c r="Z10" s="148"/>
    </row>
    <row r="11" spans="1:26" ht="16.5" customHeight="1">
      <c r="A11" s="146"/>
      <c r="B11" s="146"/>
      <c r="C11" s="146"/>
      <c r="D11" s="146"/>
      <c r="E11" s="146"/>
      <c r="F11" s="148" t="s">
        <v>75</v>
      </c>
      <c r="G11" s="148"/>
      <c r="H11" s="148"/>
      <c r="I11" s="148"/>
      <c r="J11" s="149"/>
      <c r="K11" s="149"/>
      <c r="L11" s="149"/>
      <c r="M11" s="148"/>
      <c r="N11" s="148" t="s">
        <v>97</v>
      </c>
      <c r="O11" s="148"/>
      <c r="P11" s="150" t="s">
        <v>203</v>
      </c>
      <c r="Q11" s="148"/>
      <c r="R11" s="148" t="s">
        <v>188</v>
      </c>
      <c r="S11" s="148"/>
      <c r="T11" s="148" t="s">
        <v>79</v>
      </c>
      <c r="U11" s="148"/>
      <c r="V11" s="148" t="s">
        <v>280</v>
      </c>
      <c r="W11" s="148"/>
      <c r="X11" s="149" t="s">
        <v>201</v>
      </c>
      <c r="Y11" s="148"/>
      <c r="Z11" s="148"/>
    </row>
    <row r="12" spans="1:26" ht="16.5" customHeight="1">
      <c r="A12" s="146"/>
      <c r="B12" s="146"/>
      <c r="C12" s="146"/>
      <c r="D12" s="146"/>
      <c r="E12" s="146"/>
      <c r="F12" s="148" t="s">
        <v>77</v>
      </c>
      <c r="G12" s="148"/>
      <c r="H12" s="148" t="s">
        <v>103</v>
      </c>
      <c r="I12" s="148"/>
      <c r="J12" s="148" t="s">
        <v>78</v>
      </c>
      <c r="K12" s="148"/>
      <c r="L12" s="148" t="s">
        <v>72</v>
      </c>
      <c r="M12" s="148"/>
      <c r="N12" s="148" t="s">
        <v>98</v>
      </c>
      <c r="O12" s="148"/>
      <c r="P12" s="148" t="s">
        <v>202</v>
      </c>
      <c r="Q12" s="148"/>
      <c r="R12" s="150" t="s">
        <v>248</v>
      </c>
      <c r="S12" s="148"/>
      <c r="T12" s="148" t="s">
        <v>198</v>
      </c>
      <c r="U12" s="148"/>
      <c r="V12" s="148" t="s">
        <v>101</v>
      </c>
      <c r="W12" s="148"/>
      <c r="X12" s="149" t="s">
        <v>200</v>
      </c>
      <c r="Y12" s="148"/>
      <c r="Z12" s="148" t="s">
        <v>76</v>
      </c>
    </row>
    <row r="13" spans="1:26" ht="16.5" customHeight="1">
      <c r="A13" s="146"/>
      <c r="B13" s="146"/>
      <c r="C13" s="146"/>
      <c r="D13" s="146"/>
      <c r="E13" s="146"/>
      <c r="F13" s="149" t="s">
        <v>80</v>
      </c>
      <c r="G13" s="149"/>
      <c r="H13" s="149" t="s">
        <v>282</v>
      </c>
      <c r="I13" s="149"/>
      <c r="J13" s="149" t="s">
        <v>138</v>
      </c>
      <c r="K13" s="149"/>
      <c r="L13" s="149" t="s">
        <v>81</v>
      </c>
      <c r="M13" s="149"/>
      <c r="N13" s="149" t="s">
        <v>86</v>
      </c>
      <c r="O13" s="149"/>
      <c r="P13" s="149" t="s">
        <v>205</v>
      </c>
      <c r="Q13" s="149"/>
      <c r="R13" s="149" t="s">
        <v>189</v>
      </c>
      <c r="S13" s="149"/>
      <c r="T13" s="149" t="s">
        <v>199</v>
      </c>
      <c r="U13" s="149"/>
      <c r="V13" s="149" t="s">
        <v>102</v>
      </c>
      <c r="W13" s="149"/>
      <c r="X13" s="149" t="s">
        <v>84</v>
      </c>
      <c r="Y13" s="149"/>
      <c r="Z13" s="149" t="s">
        <v>83</v>
      </c>
    </row>
    <row r="14" spans="1:26" ht="16.5" customHeight="1">
      <c r="A14" s="146"/>
      <c r="B14" s="146"/>
      <c r="C14" s="146"/>
      <c r="D14" s="146"/>
      <c r="E14" s="146"/>
      <c r="F14" s="151" t="s">
        <v>4</v>
      </c>
      <c r="G14" s="148"/>
      <c r="H14" s="151" t="s">
        <v>4</v>
      </c>
      <c r="I14" s="148"/>
      <c r="J14" s="151" t="s">
        <v>4</v>
      </c>
      <c r="K14" s="148"/>
      <c r="L14" s="151" t="s">
        <v>4</v>
      </c>
      <c r="M14" s="148"/>
      <c r="N14" s="151" t="s">
        <v>4</v>
      </c>
      <c r="O14" s="148"/>
      <c r="P14" s="151" t="s">
        <v>4</v>
      </c>
      <c r="Q14" s="148"/>
      <c r="R14" s="151" t="s">
        <v>4</v>
      </c>
      <c r="S14" s="148"/>
      <c r="T14" s="151" t="s">
        <v>4</v>
      </c>
      <c r="U14" s="148"/>
      <c r="V14" s="151" t="s">
        <v>4</v>
      </c>
      <c r="W14" s="148"/>
      <c r="X14" s="151" t="s">
        <v>4</v>
      </c>
      <c r="Y14" s="148"/>
      <c r="Z14" s="151" t="s">
        <v>4</v>
      </c>
    </row>
    <row r="15" spans="1:26" ht="16.5" customHeight="1">
      <c r="A15" s="142"/>
      <c r="B15" s="142"/>
      <c r="C15" s="142"/>
      <c r="D15" s="142"/>
      <c r="E15" s="142"/>
      <c r="F15" s="152"/>
      <c r="G15" s="153"/>
      <c r="H15" s="152"/>
      <c r="I15" s="153"/>
      <c r="J15" s="153"/>
      <c r="K15" s="153"/>
      <c r="L15" s="153"/>
      <c r="M15" s="153"/>
      <c r="N15" s="152"/>
      <c r="O15" s="153"/>
      <c r="P15" s="152"/>
      <c r="Q15" s="153"/>
      <c r="R15" s="152"/>
      <c r="S15" s="153"/>
      <c r="T15" s="152"/>
      <c r="U15" s="153"/>
      <c r="V15" s="152"/>
      <c r="W15" s="153"/>
      <c r="X15" s="153"/>
      <c r="Y15" s="153"/>
      <c r="Z15" s="152"/>
    </row>
    <row r="16" spans="1:26" ht="16.5" customHeight="1">
      <c r="A16" s="154" t="s">
        <v>140</v>
      </c>
      <c r="B16" s="155"/>
      <c r="C16" s="142"/>
      <c r="D16" s="142"/>
      <c r="E16" s="142"/>
      <c r="F16" s="152">
        <v>3882074476</v>
      </c>
      <c r="G16" s="153"/>
      <c r="H16" s="152">
        <v>438704620</v>
      </c>
      <c r="I16" s="153"/>
      <c r="J16" s="152">
        <v>600000000</v>
      </c>
      <c r="K16" s="153"/>
      <c r="L16" s="152">
        <v>9073902779</v>
      </c>
      <c r="M16" s="153"/>
      <c r="N16" s="152">
        <v>-30740941</v>
      </c>
      <c r="O16" s="153"/>
      <c r="P16" s="152">
        <v>844955</v>
      </c>
      <c r="Q16" s="153"/>
      <c r="R16" s="152" t="s">
        <v>92</v>
      </c>
      <c r="S16" s="152"/>
      <c r="T16" s="152">
        <f>SUM(N16:R16)</f>
        <v>-29895986</v>
      </c>
      <c r="U16" s="152"/>
      <c r="V16" s="152">
        <v>13964785889</v>
      </c>
      <c r="W16" s="152"/>
      <c r="X16" s="152">
        <v>329856036</v>
      </c>
      <c r="Y16" s="152"/>
      <c r="Z16" s="152">
        <f>+V16+X16</f>
        <v>14294641925</v>
      </c>
    </row>
    <row r="17" spans="1:26" ht="16.5" customHeight="1">
      <c r="A17" s="155" t="s">
        <v>283</v>
      </c>
      <c r="B17" s="155"/>
      <c r="C17" s="142"/>
      <c r="D17" s="142"/>
      <c r="E17" s="142"/>
      <c r="F17" s="152" t="s">
        <v>92</v>
      </c>
      <c r="G17" s="153"/>
      <c r="H17" s="152" t="s">
        <v>92</v>
      </c>
      <c r="I17" s="153"/>
      <c r="J17" s="152" t="s">
        <v>92</v>
      </c>
      <c r="K17" s="153"/>
      <c r="L17" s="152" t="s">
        <v>92</v>
      </c>
      <c r="M17" s="152"/>
      <c r="N17" s="152" t="s">
        <v>92</v>
      </c>
      <c r="O17" s="153"/>
      <c r="P17" s="153" t="s">
        <v>92</v>
      </c>
      <c r="Q17" s="153"/>
      <c r="R17" s="153" t="s">
        <v>92</v>
      </c>
      <c r="S17" s="152"/>
      <c r="T17" s="152">
        <v>0</v>
      </c>
      <c r="U17" s="152"/>
      <c r="V17" s="152">
        <v>0</v>
      </c>
      <c r="W17" s="153"/>
      <c r="X17" s="153">
        <v>-100</v>
      </c>
      <c r="Y17" s="153"/>
      <c r="Z17" s="152">
        <f t="shared" ref="Z17:Z18" si="0">+V17+X17</f>
        <v>-100</v>
      </c>
    </row>
    <row r="18" spans="1:26" ht="16.5" customHeight="1">
      <c r="A18" s="155" t="s">
        <v>124</v>
      </c>
      <c r="B18" s="155"/>
      <c r="C18" s="142"/>
      <c r="D18" s="142"/>
      <c r="E18" s="142"/>
      <c r="F18" s="156" t="s">
        <v>92</v>
      </c>
      <c r="G18" s="153"/>
      <c r="H18" s="156" t="s">
        <v>92</v>
      </c>
      <c r="I18" s="153"/>
      <c r="J18" s="156" t="s">
        <v>92</v>
      </c>
      <c r="K18" s="153"/>
      <c r="L18" s="156">
        <v>503862348</v>
      </c>
      <c r="M18" s="153"/>
      <c r="N18" s="156">
        <v>-208800</v>
      </c>
      <c r="O18" s="153"/>
      <c r="P18" s="156">
        <v>-630647</v>
      </c>
      <c r="Q18" s="153"/>
      <c r="R18" s="156" t="s">
        <v>92</v>
      </c>
      <c r="S18" s="153"/>
      <c r="T18" s="156">
        <f t="shared" ref="T18" si="1">SUM(N18:R18)</f>
        <v>-839447</v>
      </c>
      <c r="U18" s="152"/>
      <c r="V18" s="156">
        <v>503022901</v>
      </c>
      <c r="W18" s="153"/>
      <c r="X18" s="156">
        <v>33373118</v>
      </c>
      <c r="Y18" s="153"/>
      <c r="Z18" s="156">
        <f t="shared" si="0"/>
        <v>536396019</v>
      </c>
    </row>
    <row r="19" spans="1:26" ht="16.5" customHeight="1">
      <c r="A19" s="155"/>
      <c r="B19" s="157"/>
      <c r="C19" s="142"/>
      <c r="D19" s="142"/>
      <c r="E19" s="158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</row>
    <row r="20" spans="1:26" ht="16.5" customHeight="1" thickBot="1">
      <c r="A20" s="154" t="s">
        <v>141</v>
      </c>
      <c r="B20" s="155"/>
      <c r="C20" s="143"/>
      <c r="D20" s="142"/>
      <c r="E20" s="142"/>
      <c r="F20" s="159">
        <f>SUM(F16:F19)</f>
        <v>3882074476</v>
      </c>
      <c r="G20" s="153"/>
      <c r="H20" s="159">
        <f>SUM(H16:H19)</f>
        <v>438704620</v>
      </c>
      <c r="I20" s="153"/>
      <c r="J20" s="159">
        <f>SUM(J16:J19)</f>
        <v>600000000</v>
      </c>
      <c r="K20" s="153"/>
      <c r="L20" s="159">
        <f>SUM(L16:L19)</f>
        <v>9577765127</v>
      </c>
      <c r="M20" s="153"/>
      <c r="N20" s="159">
        <f>SUM(N16:N19)</f>
        <v>-30949741</v>
      </c>
      <c r="O20" s="153"/>
      <c r="P20" s="159">
        <f>SUM(P16:P19)</f>
        <v>214308</v>
      </c>
      <c r="Q20" s="153"/>
      <c r="R20" s="159">
        <f>SUM(R16:R19)</f>
        <v>0</v>
      </c>
      <c r="S20" s="153"/>
      <c r="T20" s="159">
        <f>SUM(T16:T19)</f>
        <v>-30735433</v>
      </c>
      <c r="U20" s="153"/>
      <c r="V20" s="159">
        <f>SUM(V16:V19)</f>
        <v>14467808790</v>
      </c>
      <c r="W20" s="153"/>
      <c r="X20" s="159">
        <f>SUM(X16:X19)</f>
        <v>363229054</v>
      </c>
      <c r="Y20" s="153"/>
      <c r="Z20" s="159">
        <f>SUM(Z16:Z19)</f>
        <v>14831037844</v>
      </c>
    </row>
    <row r="21" spans="1:26" ht="16.5" customHeight="1" thickTop="1">
      <c r="A21" s="142"/>
      <c r="B21" s="142"/>
      <c r="C21" s="143"/>
      <c r="D21" s="142"/>
      <c r="E21" s="142"/>
      <c r="F21" s="144"/>
      <c r="G21" s="145"/>
      <c r="H21" s="144"/>
      <c r="I21" s="145"/>
      <c r="J21" s="144"/>
      <c r="K21" s="145"/>
      <c r="L21" s="144"/>
      <c r="M21" s="145"/>
      <c r="N21" s="144"/>
      <c r="O21" s="145"/>
      <c r="P21" s="144"/>
      <c r="Q21" s="145"/>
      <c r="R21" s="144"/>
      <c r="S21" s="145"/>
      <c r="T21" s="144"/>
      <c r="U21" s="145"/>
      <c r="V21" s="144"/>
      <c r="W21" s="145"/>
      <c r="X21" s="144"/>
      <c r="Y21" s="145"/>
      <c r="Z21" s="144"/>
    </row>
    <row r="22" spans="1:26" ht="16.5" customHeight="1">
      <c r="A22" s="142"/>
      <c r="B22" s="142"/>
      <c r="C22" s="142"/>
      <c r="D22" s="142"/>
      <c r="E22" s="142"/>
      <c r="F22" s="160"/>
      <c r="G22" s="161"/>
      <c r="H22" s="160"/>
      <c r="I22" s="161"/>
      <c r="J22" s="160"/>
      <c r="K22" s="161"/>
      <c r="L22" s="160"/>
      <c r="M22" s="161"/>
      <c r="N22" s="160"/>
      <c r="O22" s="161"/>
      <c r="P22" s="160"/>
      <c r="Q22" s="161"/>
      <c r="R22" s="160"/>
      <c r="S22" s="161"/>
      <c r="T22" s="160"/>
      <c r="U22" s="161"/>
      <c r="V22" s="160"/>
      <c r="W22" s="161"/>
      <c r="X22" s="160"/>
      <c r="Y22" s="161"/>
      <c r="Z22" s="160"/>
    </row>
    <row r="23" spans="1:26" ht="16.5" customHeight="1">
      <c r="A23" s="154" t="s">
        <v>172</v>
      </c>
      <c r="B23" s="155"/>
      <c r="C23" s="142"/>
      <c r="D23" s="142"/>
      <c r="E23" s="142"/>
      <c r="F23" s="152">
        <v>3882074476</v>
      </c>
      <c r="G23" s="153"/>
      <c r="H23" s="152">
        <v>438704620</v>
      </c>
      <c r="I23" s="153"/>
      <c r="J23" s="152">
        <v>600000000</v>
      </c>
      <c r="K23" s="153"/>
      <c r="L23" s="152">
        <v>13230057406</v>
      </c>
      <c r="M23" s="153"/>
      <c r="N23" s="152">
        <v>-40249244</v>
      </c>
      <c r="O23" s="153"/>
      <c r="P23" s="152">
        <v>193691</v>
      </c>
      <c r="Q23" s="153"/>
      <c r="R23" s="152">
        <v>12315204</v>
      </c>
      <c r="S23" s="152"/>
      <c r="T23" s="152">
        <f>SUM(N23:R23)</f>
        <v>-27740349</v>
      </c>
      <c r="U23" s="152"/>
      <c r="V23" s="152">
        <f>SUM(F23:R23)</f>
        <v>18123096153</v>
      </c>
      <c r="W23" s="152"/>
      <c r="X23" s="152">
        <v>189975407</v>
      </c>
      <c r="Y23" s="152"/>
      <c r="Z23" s="152">
        <f>+V23+X23</f>
        <v>18313071560</v>
      </c>
    </row>
    <row r="24" spans="1:26" ht="16.5" customHeight="1">
      <c r="A24" s="155" t="s">
        <v>186</v>
      </c>
      <c r="B24" s="155"/>
      <c r="C24" s="142"/>
      <c r="D24" s="142"/>
      <c r="E24" s="142"/>
      <c r="F24" s="152"/>
      <c r="G24" s="153"/>
      <c r="H24" s="152"/>
      <c r="I24" s="153"/>
      <c r="J24" s="152"/>
      <c r="K24" s="153"/>
      <c r="L24" s="152"/>
      <c r="M24" s="152"/>
      <c r="N24" s="152"/>
      <c r="O24" s="153"/>
      <c r="P24" s="153"/>
      <c r="Q24" s="153"/>
      <c r="R24" s="153"/>
      <c r="S24" s="152"/>
      <c r="T24" s="152"/>
      <c r="U24" s="152"/>
      <c r="V24" s="152"/>
      <c r="W24" s="153"/>
      <c r="X24" s="153"/>
      <c r="Y24" s="153"/>
      <c r="Z24" s="152"/>
    </row>
    <row r="25" spans="1:26" ht="16.5" customHeight="1">
      <c r="A25" s="155"/>
      <c r="B25" s="155" t="s">
        <v>120</v>
      </c>
      <c r="C25" s="142"/>
      <c r="D25" s="142"/>
      <c r="E25" s="142"/>
      <c r="F25" s="153" t="s">
        <v>92</v>
      </c>
      <c r="G25" s="153"/>
      <c r="H25" s="153" t="s">
        <v>92</v>
      </c>
      <c r="I25" s="153"/>
      <c r="J25" s="153" t="s">
        <v>92</v>
      </c>
      <c r="K25" s="153"/>
      <c r="L25" s="153" t="s">
        <v>92</v>
      </c>
      <c r="M25" s="152"/>
      <c r="N25" s="153" t="s">
        <v>92</v>
      </c>
      <c r="O25" s="153"/>
      <c r="P25" s="153" t="s">
        <v>92</v>
      </c>
      <c r="Q25" s="153"/>
      <c r="R25" s="153" t="s">
        <v>92</v>
      </c>
      <c r="S25" s="152"/>
      <c r="T25" s="152">
        <f t="shared" ref="T25:T26" si="2">SUM(N25:R25)</f>
        <v>0</v>
      </c>
      <c r="U25" s="152"/>
      <c r="V25" s="152">
        <f t="shared" ref="V25:V26" si="3">SUM(F25:R25)</f>
        <v>0</v>
      </c>
      <c r="W25" s="153"/>
      <c r="X25" s="153">
        <v>-250</v>
      </c>
      <c r="Y25" s="153"/>
      <c r="Z25" s="152">
        <f t="shared" ref="Z25:Z26" si="4">+V25+X25</f>
        <v>-250</v>
      </c>
    </row>
    <row r="26" spans="1:26" ht="16.5" customHeight="1">
      <c r="A26" s="155" t="s">
        <v>124</v>
      </c>
      <c r="B26" s="155"/>
      <c r="C26" s="142"/>
      <c r="D26" s="142"/>
      <c r="E26" s="142"/>
      <c r="F26" s="156" t="s">
        <v>92</v>
      </c>
      <c r="G26" s="153"/>
      <c r="H26" s="156" t="s">
        <v>92</v>
      </c>
      <c r="I26" s="153"/>
      <c r="J26" s="156" t="s">
        <v>92</v>
      </c>
      <c r="K26" s="153"/>
      <c r="L26" s="156">
        <f>+PL!H91</f>
        <v>497861304</v>
      </c>
      <c r="M26" s="153"/>
      <c r="N26" s="156">
        <f>+PL!H82</f>
        <v>-345798</v>
      </c>
      <c r="O26" s="153"/>
      <c r="P26" s="156">
        <f>+PL!H81</f>
        <v>-17099818</v>
      </c>
      <c r="Q26" s="153"/>
      <c r="R26" s="156">
        <f>+PL!H74</f>
        <v>4533932</v>
      </c>
      <c r="S26" s="153"/>
      <c r="T26" s="156">
        <f t="shared" si="2"/>
        <v>-12911684</v>
      </c>
      <c r="U26" s="152"/>
      <c r="V26" s="156">
        <f t="shared" si="3"/>
        <v>484949620</v>
      </c>
      <c r="W26" s="153"/>
      <c r="X26" s="156">
        <f>+PL!H92</f>
        <v>4891022</v>
      </c>
      <c r="Y26" s="153"/>
      <c r="Z26" s="156">
        <f t="shared" si="4"/>
        <v>489840642</v>
      </c>
    </row>
    <row r="27" spans="1:26" ht="16.5" customHeight="1">
      <c r="A27" s="155"/>
      <c r="B27" s="157"/>
      <c r="C27" s="142"/>
      <c r="D27" s="142"/>
      <c r="E27" s="158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</row>
    <row r="28" spans="1:26" ht="16.5" customHeight="1" thickBot="1">
      <c r="A28" s="154" t="s">
        <v>170</v>
      </c>
      <c r="B28" s="155"/>
      <c r="C28" s="143"/>
      <c r="D28" s="142"/>
      <c r="E28" s="142"/>
      <c r="F28" s="159">
        <f>SUM(F23:F26)</f>
        <v>3882074476</v>
      </c>
      <c r="G28" s="153"/>
      <c r="H28" s="159">
        <f>SUM(H23:H26)</f>
        <v>438704620</v>
      </c>
      <c r="I28" s="153"/>
      <c r="J28" s="159">
        <f>SUM(J23:J26)</f>
        <v>600000000</v>
      </c>
      <c r="K28" s="153"/>
      <c r="L28" s="159">
        <f>SUM(L23:L26)</f>
        <v>13727918710</v>
      </c>
      <c r="M28" s="153"/>
      <c r="N28" s="159">
        <f>SUM(N23:N26)</f>
        <v>-40595042</v>
      </c>
      <c r="O28" s="153"/>
      <c r="P28" s="159">
        <f>SUM(P23:P26)</f>
        <v>-16906127</v>
      </c>
      <c r="Q28" s="153"/>
      <c r="R28" s="159">
        <f>SUM(R23:R26)</f>
        <v>16849136</v>
      </c>
      <c r="S28" s="153"/>
      <c r="T28" s="159">
        <f>SUM(T23:T26)</f>
        <v>-40652033</v>
      </c>
      <c r="U28" s="153"/>
      <c r="V28" s="159">
        <f>SUM(V23:V26)</f>
        <v>18608045773</v>
      </c>
      <c r="W28" s="153"/>
      <c r="X28" s="159">
        <f>SUM(X23:X26)</f>
        <v>194866179</v>
      </c>
      <c r="Y28" s="153"/>
      <c r="Z28" s="159">
        <f>SUM(Z23:Z26)</f>
        <v>18802911952</v>
      </c>
    </row>
    <row r="29" spans="1:26" ht="16.5" customHeight="1" thickTop="1">
      <c r="A29" s="142"/>
      <c r="B29" s="142"/>
      <c r="C29" s="142"/>
      <c r="D29" s="142"/>
      <c r="E29" s="142"/>
      <c r="F29" s="162"/>
      <c r="G29" s="163"/>
      <c r="H29" s="162"/>
      <c r="I29" s="163"/>
      <c r="J29" s="152"/>
      <c r="K29" s="163"/>
      <c r="L29" s="152"/>
      <c r="M29" s="163"/>
      <c r="N29" s="152"/>
      <c r="O29" s="163"/>
      <c r="P29" s="152"/>
      <c r="Q29" s="163"/>
      <c r="R29" s="152"/>
      <c r="S29" s="163"/>
      <c r="T29" s="152"/>
      <c r="U29" s="153"/>
      <c r="V29" s="152"/>
      <c r="W29" s="153"/>
      <c r="X29" s="152"/>
      <c r="Y29" s="153"/>
      <c r="Z29" s="152"/>
    </row>
    <row r="30" spans="1:26" ht="16.5" customHeight="1">
      <c r="A30" s="142"/>
      <c r="B30" s="142"/>
      <c r="C30" s="143"/>
      <c r="D30" s="142"/>
      <c r="E30" s="142"/>
      <c r="F30" s="144"/>
      <c r="G30" s="145"/>
      <c r="H30" s="144"/>
      <c r="I30" s="145"/>
      <c r="J30" s="144"/>
      <c r="K30" s="145"/>
      <c r="L30" s="144"/>
      <c r="M30" s="145"/>
      <c r="N30" s="144"/>
      <c r="O30" s="145"/>
      <c r="P30" s="144"/>
      <c r="Q30" s="145"/>
      <c r="R30" s="144"/>
      <c r="S30" s="145"/>
      <c r="T30" s="144"/>
      <c r="U30" s="145"/>
      <c r="V30" s="144"/>
      <c r="W30" s="145"/>
      <c r="X30" s="144"/>
      <c r="Y30" s="145"/>
      <c r="Z30" s="144"/>
    </row>
    <row r="31" spans="1:26" ht="16.5" customHeight="1">
      <c r="A31" s="142"/>
      <c r="B31" s="142"/>
      <c r="C31" s="143"/>
      <c r="D31" s="142"/>
      <c r="E31" s="142"/>
      <c r="F31" s="144"/>
      <c r="G31" s="145"/>
      <c r="H31" s="144"/>
      <c r="I31" s="145"/>
      <c r="J31" s="144"/>
      <c r="K31" s="145"/>
      <c r="L31" s="144"/>
      <c r="M31" s="145"/>
      <c r="N31" s="144"/>
      <c r="O31" s="145"/>
      <c r="P31" s="144"/>
      <c r="Q31" s="145"/>
      <c r="R31" s="144"/>
      <c r="S31" s="145"/>
      <c r="T31" s="144"/>
      <c r="U31" s="145"/>
      <c r="V31" s="144"/>
      <c r="W31" s="145"/>
      <c r="X31" s="144"/>
      <c r="Y31" s="145"/>
      <c r="Z31" s="144"/>
    </row>
    <row r="32" spans="1:26" ht="16.5" customHeight="1">
      <c r="A32" s="142"/>
      <c r="B32" s="142"/>
      <c r="C32" s="143"/>
      <c r="D32" s="142"/>
      <c r="E32" s="142"/>
      <c r="F32" s="144"/>
      <c r="G32" s="145"/>
      <c r="H32" s="144"/>
      <c r="I32" s="145"/>
      <c r="J32" s="144"/>
      <c r="K32" s="145"/>
      <c r="L32" s="144"/>
      <c r="M32" s="145"/>
      <c r="N32" s="144"/>
      <c r="O32" s="145"/>
      <c r="P32" s="144"/>
      <c r="Q32" s="145"/>
      <c r="R32" s="144"/>
      <c r="S32" s="145"/>
      <c r="T32" s="144"/>
      <c r="U32" s="145"/>
      <c r="V32" s="144"/>
      <c r="W32" s="145"/>
      <c r="X32" s="144"/>
      <c r="Y32" s="145"/>
      <c r="Z32" s="144"/>
    </row>
    <row r="33" spans="1:26" ht="16.5" customHeight="1">
      <c r="A33" s="142"/>
      <c r="B33" s="142"/>
      <c r="C33" s="143"/>
      <c r="D33" s="142"/>
      <c r="E33" s="142"/>
      <c r="F33" s="144"/>
      <c r="G33" s="145"/>
      <c r="H33" s="144"/>
      <c r="I33" s="145"/>
      <c r="J33" s="144"/>
      <c r="K33" s="145"/>
      <c r="L33" s="144"/>
      <c r="M33" s="145"/>
      <c r="N33" s="144"/>
      <c r="O33" s="145"/>
      <c r="P33" s="144"/>
      <c r="Q33" s="145"/>
      <c r="R33" s="144"/>
      <c r="S33" s="145"/>
      <c r="T33" s="144"/>
      <c r="U33" s="145"/>
      <c r="V33" s="144"/>
      <c r="W33" s="145"/>
      <c r="X33" s="144"/>
      <c r="Y33" s="145"/>
      <c r="Z33" s="144"/>
    </row>
    <row r="34" spans="1:26" ht="16.5" customHeight="1">
      <c r="A34" s="142"/>
      <c r="B34" s="142"/>
      <c r="C34" s="143"/>
      <c r="D34" s="142"/>
      <c r="E34" s="142"/>
      <c r="F34" s="144"/>
      <c r="G34" s="145"/>
      <c r="H34" s="144"/>
      <c r="I34" s="145"/>
      <c r="J34" s="144"/>
      <c r="K34" s="145"/>
      <c r="L34" s="144"/>
      <c r="M34" s="145"/>
      <c r="N34" s="144"/>
      <c r="O34" s="145"/>
      <c r="P34" s="144"/>
      <c r="Q34" s="145"/>
      <c r="R34" s="144"/>
      <c r="S34" s="145"/>
      <c r="T34" s="144"/>
      <c r="U34" s="145"/>
      <c r="V34" s="144"/>
      <c r="W34" s="145"/>
      <c r="X34" s="144"/>
      <c r="Y34" s="145"/>
      <c r="Z34" s="144"/>
    </row>
    <row r="35" spans="1:26" ht="16.5" customHeight="1">
      <c r="A35" s="142"/>
      <c r="B35" s="142"/>
      <c r="C35" s="143"/>
      <c r="D35" s="142"/>
      <c r="E35" s="142"/>
      <c r="F35" s="144"/>
      <c r="G35" s="145"/>
      <c r="H35" s="144"/>
      <c r="I35" s="145"/>
      <c r="J35" s="144"/>
      <c r="K35" s="145"/>
      <c r="L35" s="144"/>
      <c r="M35" s="145"/>
      <c r="N35" s="144"/>
      <c r="O35" s="145"/>
      <c r="P35" s="144"/>
      <c r="Q35" s="145"/>
      <c r="R35" s="144"/>
      <c r="S35" s="145"/>
      <c r="T35" s="144"/>
      <c r="U35" s="145"/>
      <c r="V35" s="144"/>
      <c r="W35" s="145"/>
      <c r="X35" s="144"/>
      <c r="Y35" s="145"/>
      <c r="Z35" s="144"/>
    </row>
    <row r="36" spans="1:26" ht="16.5" customHeight="1">
      <c r="A36" s="142"/>
      <c r="B36" s="142"/>
      <c r="C36" s="143"/>
      <c r="D36" s="142"/>
      <c r="E36" s="142"/>
      <c r="F36" s="144"/>
      <c r="G36" s="145"/>
      <c r="H36" s="144"/>
      <c r="I36" s="145"/>
      <c r="J36" s="144"/>
      <c r="K36" s="145"/>
      <c r="L36" s="144"/>
      <c r="M36" s="145"/>
      <c r="N36" s="144"/>
      <c r="O36" s="145"/>
      <c r="P36" s="144"/>
      <c r="Q36" s="145"/>
      <c r="R36" s="144"/>
      <c r="S36" s="145"/>
      <c r="T36" s="144"/>
      <c r="U36" s="145"/>
      <c r="V36" s="144"/>
      <c r="W36" s="145"/>
      <c r="X36" s="144"/>
      <c r="Y36" s="145"/>
      <c r="Z36" s="144"/>
    </row>
    <row r="37" spans="1:26" ht="16.5" customHeight="1">
      <c r="A37" s="142"/>
      <c r="B37" s="142"/>
      <c r="C37" s="143"/>
      <c r="D37" s="142"/>
      <c r="E37" s="142"/>
      <c r="F37" s="144"/>
      <c r="G37" s="145"/>
      <c r="H37" s="144"/>
      <c r="I37" s="145"/>
      <c r="J37" s="144"/>
      <c r="K37" s="145"/>
      <c r="L37" s="144"/>
      <c r="M37" s="145"/>
      <c r="N37" s="144"/>
      <c r="O37" s="145"/>
      <c r="P37" s="144"/>
      <c r="Q37" s="145"/>
      <c r="R37" s="144"/>
      <c r="S37" s="145"/>
      <c r="T37" s="144"/>
      <c r="U37" s="145"/>
      <c r="V37" s="144"/>
      <c r="W37" s="145"/>
      <c r="X37" s="144"/>
      <c r="Y37" s="145"/>
      <c r="Z37" s="144"/>
    </row>
    <row r="38" spans="1:26" ht="16.5" customHeight="1">
      <c r="A38" s="142"/>
      <c r="B38" s="142"/>
      <c r="C38" s="143"/>
      <c r="D38" s="142"/>
      <c r="E38" s="142"/>
      <c r="F38" s="144"/>
      <c r="G38" s="145"/>
      <c r="H38" s="144"/>
      <c r="I38" s="145"/>
      <c r="J38" s="144"/>
      <c r="K38" s="145"/>
      <c r="L38" s="144"/>
      <c r="M38" s="145"/>
      <c r="N38" s="144"/>
      <c r="O38" s="145"/>
      <c r="P38" s="144"/>
      <c r="Q38" s="145"/>
      <c r="R38" s="144"/>
      <c r="S38" s="145"/>
      <c r="T38" s="144"/>
      <c r="U38" s="145"/>
      <c r="V38" s="144"/>
      <c r="W38" s="145"/>
      <c r="X38" s="144"/>
      <c r="Y38" s="145"/>
      <c r="Z38" s="144"/>
    </row>
    <row r="39" spans="1:26" ht="16.5" customHeight="1">
      <c r="A39" s="142"/>
      <c r="B39" s="142"/>
      <c r="C39" s="143"/>
      <c r="D39" s="142"/>
      <c r="E39" s="142"/>
      <c r="F39" s="144"/>
      <c r="G39" s="145"/>
      <c r="H39" s="144"/>
      <c r="I39" s="145"/>
      <c r="J39" s="144"/>
      <c r="K39" s="145"/>
      <c r="L39" s="144"/>
      <c r="M39" s="145"/>
      <c r="N39" s="144"/>
      <c r="O39" s="145"/>
      <c r="P39" s="144"/>
      <c r="Q39" s="145"/>
      <c r="R39" s="144"/>
      <c r="S39" s="145"/>
      <c r="T39" s="144"/>
      <c r="U39" s="145"/>
      <c r="V39" s="144"/>
      <c r="W39" s="145"/>
      <c r="X39" s="144"/>
      <c r="Y39" s="145"/>
      <c r="Z39" s="144"/>
    </row>
    <row r="40" spans="1:26" ht="16.5" customHeight="1">
      <c r="A40" s="142"/>
      <c r="B40" s="142"/>
      <c r="C40" s="143"/>
      <c r="D40" s="142"/>
      <c r="E40" s="142"/>
      <c r="F40" s="144"/>
      <c r="G40" s="145"/>
      <c r="H40" s="144"/>
      <c r="I40" s="145"/>
      <c r="J40" s="144"/>
      <c r="K40" s="145"/>
      <c r="L40" s="144"/>
      <c r="M40" s="145"/>
      <c r="N40" s="144"/>
      <c r="O40" s="145"/>
      <c r="P40" s="144"/>
      <c r="Q40" s="145"/>
      <c r="R40" s="144"/>
      <c r="S40" s="145"/>
      <c r="T40" s="144"/>
      <c r="U40" s="145"/>
      <c r="V40" s="144"/>
      <c r="W40" s="145"/>
      <c r="X40" s="144"/>
      <c r="Y40" s="145"/>
      <c r="Z40" s="144"/>
    </row>
    <row r="41" spans="1:26" ht="16.5" customHeight="1">
      <c r="A41" s="142"/>
      <c r="B41" s="142"/>
      <c r="C41" s="143"/>
      <c r="D41" s="142"/>
      <c r="E41" s="142"/>
      <c r="F41" s="144"/>
      <c r="G41" s="145"/>
      <c r="H41" s="144"/>
      <c r="I41" s="145"/>
      <c r="J41" s="144"/>
      <c r="K41" s="145"/>
      <c r="L41" s="144"/>
      <c r="M41" s="145"/>
      <c r="N41" s="144"/>
      <c r="O41" s="145"/>
      <c r="P41" s="144"/>
      <c r="Q41" s="145"/>
      <c r="R41" s="144"/>
      <c r="S41" s="145"/>
      <c r="T41" s="144"/>
      <c r="U41" s="145"/>
      <c r="V41" s="144"/>
      <c r="W41" s="145"/>
      <c r="X41" s="144"/>
      <c r="Y41" s="145"/>
      <c r="Z41" s="144"/>
    </row>
    <row r="42" spans="1:26" ht="16.5" customHeight="1">
      <c r="A42" s="142"/>
      <c r="B42" s="142"/>
      <c r="C42" s="143"/>
      <c r="D42" s="142"/>
      <c r="E42" s="142"/>
      <c r="F42" s="144"/>
      <c r="G42" s="145"/>
      <c r="H42" s="144"/>
      <c r="I42" s="145"/>
      <c r="J42" s="144"/>
      <c r="K42" s="145"/>
      <c r="L42" s="144"/>
      <c r="M42" s="145"/>
      <c r="N42" s="144"/>
      <c r="O42" s="145"/>
      <c r="P42" s="144"/>
      <c r="Q42" s="145"/>
      <c r="R42" s="144"/>
      <c r="S42" s="145"/>
      <c r="T42" s="144"/>
      <c r="U42" s="145"/>
      <c r="V42" s="144"/>
      <c r="W42" s="145"/>
      <c r="X42" s="144"/>
      <c r="Y42" s="145"/>
      <c r="Z42" s="144"/>
    </row>
    <row r="43" spans="1:26" ht="16.5" customHeight="1">
      <c r="A43" s="142"/>
      <c r="B43" s="142"/>
      <c r="C43" s="143"/>
      <c r="D43" s="142"/>
      <c r="E43" s="142"/>
      <c r="F43" s="144"/>
      <c r="G43" s="145"/>
      <c r="H43" s="144"/>
      <c r="I43" s="145"/>
      <c r="J43" s="144"/>
      <c r="K43" s="145"/>
      <c r="L43" s="144"/>
      <c r="M43" s="145"/>
      <c r="N43" s="144"/>
      <c r="O43" s="145"/>
      <c r="P43" s="144"/>
      <c r="Q43" s="145"/>
      <c r="R43" s="144"/>
      <c r="S43" s="145"/>
      <c r="T43" s="144"/>
      <c r="U43" s="145"/>
      <c r="V43" s="144"/>
      <c r="W43" s="145"/>
      <c r="X43" s="144"/>
      <c r="Y43" s="145"/>
      <c r="Z43" s="144"/>
    </row>
    <row r="44" spans="1:26" ht="16.5" customHeight="1">
      <c r="A44" s="142"/>
      <c r="B44" s="142"/>
      <c r="C44" s="143"/>
      <c r="D44" s="142"/>
      <c r="E44" s="142"/>
      <c r="F44" s="144"/>
      <c r="G44" s="145"/>
      <c r="H44" s="144"/>
      <c r="I44" s="145"/>
      <c r="J44" s="144"/>
      <c r="K44" s="145"/>
      <c r="L44" s="144"/>
      <c r="M44" s="145"/>
      <c r="N44" s="144"/>
      <c r="O44" s="145"/>
      <c r="P44" s="144"/>
      <c r="Q44" s="145"/>
      <c r="R44" s="144"/>
      <c r="S44" s="145"/>
      <c r="T44" s="144"/>
      <c r="U44" s="145"/>
      <c r="V44" s="144"/>
      <c r="W44" s="145"/>
      <c r="X44" s="144"/>
      <c r="Y44" s="145"/>
      <c r="Z44" s="144"/>
    </row>
    <row r="45" spans="1:26" ht="16.5" customHeight="1">
      <c r="A45" s="142"/>
      <c r="B45" s="142"/>
      <c r="C45" s="143"/>
      <c r="D45" s="142"/>
      <c r="E45" s="142"/>
      <c r="F45" s="144"/>
      <c r="G45" s="145"/>
      <c r="H45" s="144"/>
      <c r="I45" s="145"/>
      <c r="J45" s="144"/>
      <c r="K45" s="145"/>
      <c r="L45" s="144"/>
      <c r="M45" s="145"/>
      <c r="N45" s="144"/>
      <c r="O45" s="145"/>
      <c r="P45" s="144"/>
      <c r="Q45" s="145"/>
      <c r="R45" s="144"/>
      <c r="S45" s="145"/>
      <c r="T45" s="144"/>
      <c r="U45" s="145"/>
      <c r="V45" s="144"/>
      <c r="W45" s="145"/>
      <c r="X45" s="144"/>
      <c r="Y45" s="145"/>
      <c r="Z45" s="144"/>
    </row>
    <row r="46" spans="1:26" ht="4.5" customHeight="1">
      <c r="A46" s="142"/>
      <c r="B46" s="142"/>
      <c r="C46" s="143"/>
      <c r="D46" s="142"/>
      <c r="E46" s="142"/>
      <c r="F46" s="144"/>
      <c r="G46" s="145"/>
      <c r="H46" s="144"/>
      <c r="I46" s="145"/>
      <c r="J46" s="144"/>
      <c r="K46" s="145"/>
      <c r="L46" s="144"/>
      <c r="M46" s="145"/>
      <c r="N46" s="144"/>
      <c r="O46" s="145"/>
      <c r="P46" s="144"/>
      <c r="Q46" s="145"/>
      <c r="R46" s="144"/>
      <c r="S46" s="145"/>
      <c r="T46" s="144"/>
      <c r="U46" s="145"/>
      <c r="V46" s="144"/>
      <c r="W46" s="145"/>
      <c r="X46" s="144"/>
      <c r="Y46" s="145"/>
      <c r="Z46" s="144"/>
    </row>
    <row r="47" spans="1:26" ht="21.95" customHeight="1">
      <c r="A47" s="77" t="s">
        <v>270</v>
      </c>
      <c r="B47" s="77"/>
      <c r="C47" s="164"/>
      <c r="D47" s="164"/>
      <c r="E47" s="164"/>
      <c r="F47" s="165"/>
      <c r="G47" s="166"/>
      <c r="H47" s="165"/>
      <c r="I47" s="165"/>
      <c r="J47" s="165"/>
      <c r="K47" s="167"/>
      <c r="L47" s="165"/>
      <c r="M47" s="78"/>
      <c r="N47" s="78"/>
      <c r="O47" s="78"/>
      <c r="P47" s="78"/>
      <c r="Q47" s="78"/>
      <c r="R47" s="78"/>
      <c r="S47" s="78"/>
      <c r="T47" s="165"/>
      <c r="U47" s="165"/>
      <c r="V47" s="165"/>
      <c r="W47" s="167"/>
      <c r="X47" s="165"/>
      <c r="Y47" s="78"/>
      <c r="Z47" s="78"/>
    </row>
    <row r="48" spans="1:26" ht="16.5" customHeight="1">
      <c r="A48" s="142"/>
      <c r="B48" s="142"/>
      <c r="C48" s="143"/>
      <c r="D48" s="142"/>
      <c r="E48" s="142"/>
      <c r="F48" s="144"/>
      <c r="G48" s="145"/>
      <c r="H48" s="144"/>
      <c r="I48" s="145"/>
      <c r="J48" s="144"/>
      <c r="K48" s="145"/>
      <c r="L48" s="144"/>
      <c r="M48" s="145"/>
      <c r="N48" s="144"/>
      <c r="O48" s="145"/>
      <c r="P48" s="144"/>
      <c r="Q48" s="145"/>
      <c r="R48" s="144"/>
      <c r="S48" s="145"/>
      <c r="T48" s="144"/>
      <c r="U48" s="145"/>
      <c r="V48" s="144"/>
      <c r="W48" s="145"/>
      <c r="X48" s="144"/>
      <c r="Y48" s="145"/>
      <c r="Z48" s="144"/>
    </row>
    <row r="49" spans="1:26" ht="16.5" customHeight="1">
      <c r="A49" s="142"/>
      <c r="B49" s="142"/>
      <c r="C49" s="143"/>
      <c r="D49" s="142"/>
      <c r="E49" s="142"/>
      <c r="F49" s="144"/>
      <c r="G49" s="145"/>
      <c r="H49" s="144"/>
      <c r="I49" s="145"/>
      <c r="J49" s="144"/>
      <c r="K49" s="145"/>
      <c r="L49" s="144"/>
      <c r="M49" s="145"/>
      <c r="N49" s="144"/>
      <c r="O49" s="145"/>
      <c r="P49" s="144"/>
      <c r="Q49" s="145"/>
      <c r="R49" s="144"/>
      <c r="S49" s="145"/>
      <c r="T49" s="144"/>
      <c r="U49" s="145"/>
      <c r="V49" s="144"/>
      <c r="W49" s="145"/>
      <c r="X49" s="144"/>
      <c r="Y49" s="145"/>
      <c r="Z49" s="144"/>
    </row>
    <row r="50" spans="1:26" ht="16.5" customHeight="1">
      <c r="A50" s="142"/>
      <c r="B50" s="142"/>
      <c r="C50" s="143"/>
      <c r="D50" s="142"/>
      <c r="E50" s="142"/>
      <c r="F50" s="144"/>
      <c r="G50" s="145"/>
      <c r="H50" s="144"/>
      <c r="I50" s="145"/>
      <c r="J50" s="144"/>
      <c r="K50" s="145"/>
      <c r="L50" s="144"/>
      <c r="M50" s="145"/>
      <c r="N50" s="144"/>
      <c r="O50" s="145"/>
      <c r="P50" s="144"/>
      <c r="Q50" s="145"/>
      <c r="R50" s="144"/>
      <c r="S50" s="145"/>
      <c r="T50" s="144"/>
      <c r="U50" s="145"/>
      <c r="V50" s="144"/>
      <c r="W50" s="145"/>
      <c r="X50" s="144"/>
      <c r="Y50" s="145"/>
      <c r="Z50" s="144"/>
    </row>
    <row r="51" spans="1:26" ht="16.5" customHeight="1">
      <c r="A51" s="142"/>
      <c r="B51" s="142"/>
      <c r="C51" s="143"/>
      <c r="D51" s="142"/>
      <c r="E51" s="142"/>
      <c r="F51" s="144"/>
      <c r="G51" s="145"/>
      <c r="H51" s="144"/>
      <c r="I51" s="145"/>
      <c r="J51" s="144"/>
      <c r="K51" s="145"/>
      <c r="L51" s="144"/>
      <c r="M51" s="145"/>
      <c r="N51" s="144"/>
      <c r="O51" s="145"/>
      <c r="P51" s="144"/>
      <c r="Q51" s="145"/>
      <c r="R51" s="144"/>
      <c r="S51" s="145"/>
      <c r="T51" s="144"/>
      <c r="U51" s="145"/>
      <c r="V51" s="144"/>
      <c r="W51" s="145"/>
      <c r="X51" s="144"/>
      <c r="Y51" s="145"/>
      <c r="Z51" s="144"/>
    </row>
    <row r="52" spans="1:26" ht="16.5" customHeight="1">
      <c r="A52" s="142"/>
      <c r="B52" s="142"/>
      <c r="C52" s="143"/>
      <c r="D52" s="142"/>
      <c r="E52" s="142"/>
      <c r="F52" s="144"/>
      <c r="G52" s="145"/>
      <c r="H52" s="144"/>
      <c r="I52" s="145"/>
      <c r="J52" s="144"/>
      <c r="K52" s="145"/>
      <c r="L52" s="144"/>
      <c r="M52" s="145"/>
      <c r="N52" s="144"/>
      <c r="O52" s="145"/>
      <c r="P52" s="144"/>
      <c r="Q52" s="145"/>
      <c r="R52" s="144"/>
      <c r="S52" s="145"/>
      <c r="T52" s="144"/>
      <c r="U52" s="145"/>
      <c r="V52" s="144"/>
      <c r="W52" s="145"/>
      <c r="X52" s="144"/>
      <c r="Y52" s="145"/>
      <c r="Z52" s="144"/>
    </row>
    <row r="53" spans="1:26" ht="16.5" customHeight="1">
      <c r="A53" s="142"/>
      <c r="B53" s="142"/>
      <c r="C53" s="143"/>
      <c r="D53" s="142"/>
      <c r="E53" s="142"/>
      <c r="F53" s="144"/>
      <c r="G53" s="145"/>
      <c r="H53" s="144"/>
      <c r="I53" s="145"/>
      <c r="J53" s="144"/>
      <c r="K53" s="145"/>
      <c r="L53" s="144"/>
      <c r="M53" s="145"/>
      <c r="N53" s="144"/>
      <c r="O53" s="145"/>
      <c r="P53" s="144"/>
      <c r="Q53" s="145"/>
      <c r="R53" s="144"/>
      <c r="S53" s="145"/>
      <c r="T53" s="144"/>
      <c r="U53" s="145"/>
      <c r="V53" s="144"/>
      <c r="W53" s="145"/>
      <c r="X53" s="144"/>
      <c r="Y53" s="145"/>
      <c r="Z53" s="144"/>
    </row>
    <row r="54" spans="1:26" ht="16.5" customHeight="1">
      <c r="A54" s="142"/>
      <c r="B54" s="142"/>
      <c r="C54" s="143"/>
      <c r="D54" s="142"/>
      <c r="E54" s="142"/>
      <c r="F54" s="144"/>
      <c r="G54" s="145"/>
      <c r="H54" s="144"/>
      <c r="I54" s="145"/>
      <c r="J54" s="144"/>
      <c r="K54" s="145"/>
      <c r="L54" s="144"/>
      <c r="M54" s="145"/>
      <c r="N54" s="144"/>
      <c r="O54" s="145"/>
      <c r="P54" s="144"/>
      <c r="Q54" s="145"/>
      <c r="R54" s="144"/>
      <c r="S54" s="145"/>
      <c r="T54" s="144"/>
      <c r="U54" s="145"/>
      <c r="V54" s="144"/>
      <c r="W54" s="145"/>
      <c r="X54" s="144"/>
      <c r="Y54" s="145"/>
      <c r="Z54" s="144"/>
    </row>
    <row r="55" spans="1:26" ht="16.5" customHeight="1">
      <c r="A55" s="142"/>
      <c r="B55" s="142"/>
      <c r="C55" s="143"/>
      <c r="D55" s="142"/>
      <c r="E55" s="142"/>
      <c r="F55" s="144"/>
      <c r="G55" s="145"/>
      <c r="H55" s="144"/>
      <c r="I55" s="145"/>
      <c r="J55" s="144"/>
      <c r="K55" s="145"/>
      <c r="L55" s="144"/>
      <c r="M55" s="145"/>
      <c r="N55" s="144"/>
      <c r="O55" s="145"/>
      <c r="P55" s="144"/>
      <c r="Q55" s="145"/>
      <c r="R55" s="144"/>
      <c r="S55" s="145"/>
      <c r="T55" s="144"/>
      <c r="U55" s="145"/>
      <c r="V55" s="144"/>
      <c r="W55" s="145"/>
      <c r="X55" s="144"/>
      <c r="Y55" s="145"/>
      <c r="Z55" s="144"/>
    </row>
    <row r="56" spans="1:26" ht="16.5" hidden="1" customHeight="1">
      <c r="A56" s="142"/>
      <c r="B56" s="142"/>
      <c r="C56" s="143"/>
      <c r="D56" s="142"/>
      <c r="E56" s="142"/>
      <c r="F56" s="144"/>
      <c r="G56" s="145"/>
      <c r="H56" s="144"/>
      <c r="I56" s="145"/>
      <c r="J56" s="144"/>
      <c r="K56" s="145"/>
      <c r="L56" s="144"/>
      <c r="M56" s="145"/>
      <c r="N56" s="144"/>
      <c r="O56" s="145"/>
      <c r="P56" s="144"/>
      <c r="Q56" s="145"/>
      <c r="R56" s="144"/>
      <c r="S56" s="145"/>
      <c r="T56" s="144"/>
      <c r="U56" s="145"/>
      <c r="V56" s="144"/>
      <c r="W56" s="145"/>
      <c r="X56" s="144"/>
      <c r="Y56" s="145"/>
      <c r="Z56" s="144"/>
    </row>
    <row r="57" spans="1:26" ht="16.5" hidden="1" customHeight="1">
      <c r="A57" s="142"/>
      <c r="B57" s="142"/>
      <c r="C57" s="143"/>
      <c r="D57" s="142"/>
      <c r="E57" s="142"/>
      <c r="F57" s="152"/>
      <c r="G57" s="145"/>
      <c r="H57" s="152"/>
      <c r="I57" s="145"/>
      <c r="J57" s="152"/>
      <c r="K57" s="145"/>
      <c r="L57" s="152"/>
      <c r="M57" s="145"/>
      <c r="N57" s="152"/>
      <c r="O57" s="145"/>
      <c r="P57" s="152"/>
      <c r="Q57" s="145"/>
      <c r="R57" s="152"/>
      <c r="S57" s="145"/>
      <c r="T57" s="152"/>
      <c r="U57" s="145"/>
      <c r="V57" s="152"/>
      <c r="W57" s="145"/>
      <c r="X57" s="152"/>
      <c r="Y57" s="145"/>
      <c r="Z57" s="152"/>
    </row>
    <row r="58" spans="1:26" ht="16.5" hidden="1" customHeight="1">
      <c r="A58" s="168"/>
      <c r="B58" s="168"/>
      <c r="C58" s="168"/>
      <c r="D58" s="168"/>
      <c r="E58" s="168"/>
      <c r="F58" s="145"/>
      <c r="G58" s="145"/>
      <c r="H58" s="169" t="s">
        <v>87</v>
      </c>
      <c r="I58" s="169"/>
      <c r="J58" s="169">
        <v>908672126.25999999</v>
      </c>
      <c r="K58" s="169"/>
      <c r="L58" s="169">
        <v>9510879525.6100006</v>
      </c>
      <c r="M58" s="145"/>
      <c r="N58" s="145"/>
      <c r="O58" s="145"/>
      <c r="P58" s="145"/>
      <c r="Q58" s="145"/>
      <c r="R58" s="145"/>
      <c r="S58" s="145"/>
      <c r="T58" s="145"/>
      <c r="U58" s="145"/>
      <c r="V58" s="169" t="s">
        <v>87</v>
      </c>
      <c r="W58" s="145"/>
      <c r="X58" s="169">
        <v>320137682.47000003</v>
      </c>
      <c r="Y58" s="145"/>
      <c r="Z58" s="145"/>
    </row>
    <row r="59" spans="1:26" ht="16.5" hidden="1" customHeight="1">
      <c r="A59" s="168"/>
      <c r="B59" s="168"/>
      <c r="C59" s="168"/>
      <c r="D59" s="168"/>
      <c r="E59" s="168"/>
      <c r="F59" s="145"/>
      <c r="G59" s="145"/>
      <c r="H59" s="145"/>
      <c r="I59" s="145"/>
      <c r="J59" s="170">
        <v>600000000</v>
      </c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</row>
    <row r="60" spans="1:26" ht="16.5" hidden="1" customHeight="1">
      <c r="A60" s="168"/>
      <c r="B60" s="168"/>
      <c r="C60" s="168"/>
      <c r="D60" s="168"/>
      <c r="E60" s="168"/>
      <c r="F60" s="145"/>
      <c r="G60" s="145"/>
      <c r="H60" s="145" t="s">
        <v>88</v>
      </c>
      <c r="I60" s="145"/>
      <c r="J60" s="145">
        <v>308672126.25999999</v>
      </c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4"/>
      <c r="Y60" s="145"/>
      <c r="Z60" s="145"/>
    </row>
    <row r="61" spans="1:26" ht="16.5" hidden="1" customHeight="1">
      <c r="A61" s="168"/>
      <c r="B61" s="168"/>
      <c r="C61" s="168"/>
      <c r="D61" s="168"/>
      <c r="E61" s="168"/>
      <c r="F61" s="145"/>
      <c r="G61" s="145"/>
      <c r="H61" s="145" t="s">
        <v>89</v>
      </c>
      <c r="I61" s="145"/>
      <c r="J61" s="145">
        <v>-14319999.75</v>
      </c>
      <c r="K61" s="145"/>
      <c r="L61" s="170">
        <v>294352126.50999999</v>
      </c>
      <c r="M61" s="145"/>
      <c r="N61" s="145"/>
      <c r="O61" s="145"/>
      <c r="P61" s="145"/>
      <c r="Q61" s="145"/>
      <c r="R61" s="145"/>
      <c r="S61" s="145"/>
      <c r="T61" s="145"/>
      <c r="U61" s="145"/>
      <c r="V61" s="145" t="s">
        <v>89</v>
      </c>
      <c r="W61" s="145"/>
      <c r="X61" s="170">
        <v>14319999.75</v>
      </c>
      <c r="Y61" s="145"/>
      <c r="Z61" s="145"/>
    </row>
    <row r="62" spans="1:26" ht="16.5" hidden="1" customHeight="1" thickBot="1">
      <c r="A62" s="168"/>
      <c r="B62" s="168"/>
      <c r="C62" s="168"/>
      <c r="D62" s="168"/>
      <c r="E62" s="168"/>
      <c r="F62" s="145"/>
      <c r="G62" s="145"/>
      <c r="H62" s="145"/>
      <c r="I62" s="145"/>
      <c r="J62" s="171">
        <v>294352126.50999999</v>
      </c>
      <c r="K62" s="145"/>
      <c r="L62" s="144">
        <v>9805231652.1200008</v>
      </c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4">
        <v>334457682.22000003</v>
      </c>
      <c r="Y62" s="145"/>
      <c r="Z62" s="145">
        <v>-11462763.220000029</v>
      </c>
    </row>
    <row r="63" spans="1:26" ht="16.5" hidden="1" customHeight="1" thickTop="1">
      <c r="A63" s="168"/>
      <c r="B63" s="168"/>
      <c r="C63" s="168"/>
      <c r="D63" s="168"/>
      <c r="E63" s="168"/>
      <c r="F63" s="145"/>
      <c r="G63" s="145"/>
      <c r="H63" s="145" t="s">
        <v>90</v>
      </c>
      <c r="I63" s="145"/>
      <c r="J63" s="145">
        <v>0</v>
      </c>
      <c r="K63" s="145"/>
      <c r="L63" s="145">
        <v>0</v>
      </c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</row>
    <row r="64" spans="1:26" ht="16.5" hidden="1" customHeight="1" thickBot="1">
      <c r="A64" s="168"/>
      <c r="B64" s="168"/>
      <c r="C64" s="168"/>
      <c r="D64" s="168"/>
      <c r="E64" s="168"/>
      <c r="F64" s="145"/>
      <c r="G64" s="145"/>
      <c r="H64" s="145"/>
      <c r="I64" s="145"/>
      <c r="J64" s="145"/>
      <c r="K64" s="145"/>
      <c r="L64" s="171">
        <v>9805231652.1200008</v>
      </c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71">
        <v>334457682.22000003</v>
      </c>
      <c r="Y64" s="145"/>
      <c r="Z64" s="145"/>
    </row>
    <row r="65" spans="1:26" ht="16.5" hidden="1" customHeight="1" thickTop="1">
      <c r="A65" s="168"/>
      <c r="B65" s="168"/>
      <c r="C65" s="168"/>
      <c r="D65" s="168"/>
      <c r="E65" s="168"/>
      <c r="F65" s="145"/>
      <c r="G65" s="145"/>
      <c r="H65" s="145"/>
      <c r="I65" s="145"/>
      <c r="J65" s="145"/>
      <c r="K65" s="145"/>
      <c r="L65" s="145" t="e">
        <v>#REF!</v>
      </c>
      <c r="M65" s="145"/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145" t="e">
        <v>#REF!</v>
      </c>
      <c r="Y65" s="145"/>
      <c r="Z65" s="145"/>
    </row>
    <row r="66" spans="1:26" ht="16.5" hidden="1" customHeight="1">
      <c r="A66" s="133"/>
      <c r="B66" s="133"/>
      <c r="C66" s="133"/>
      <c r="D66" s="133"/>
      <c r="E66" s="133"/>
      <c r="F66" s="145"/>
      <c r="G66" s="145"/>
      <c r="H66" s="172" t="s">
        <v>91</v>
      </c>
      <c r="I66" s="172"/>
      <c r="J66" s="172">
        <v>908672126.25999999</v>
      </c>
      <c r="K66" s="172"/>
      <c r="L66" s="172">
        <v>9510879525.6100006</v>
      </c>
      <c r="M66" s="145"/>
      <c r="N66" s="145"/>
      <c r="O66" s="145"/>
      <c r="P66" s="145"/>
      <c r="Q66" s="145"/>
      <c r="R66" s="145"/>
      <c r="S66" s="145"/>
      <c r="T66" s="145"/>
      <c r="U66" s="145"/>
      <c r="V66" s="172" t="s">
        <v>91</v>
      </c>
      <c r="W66" s="145"/>
      <c r="X66" s="172">
        <v>320137682.47000015</v>
      </c>
      <c r="Y66" s="145"/>
      <c r="Z66" s="145"/>
    </row>
    <row r="67" spans="1:26" ht="16.5" hidden="1" customHeight="1">
      <c r="A67" s="168"/>
      <c r="B67" s="168"/>
      <c r="C67" s="168"/>
      <c r="D67" s="168"/>
      <c r="E67" s="168"/>
      <c r="F67" s="145"/>
      <c r="G67" s="145"/>
      <c r="H67" s="145"/>
      <c r="I67" s="145"/>
      <c r="J67" s="170">
        <v>600000000</v>
      </c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</row>
    <row r="68" spans="1:26" ht="16.5" hidden="1" customHeight="1">
      <c r="A68" s="168"/>
      <c r="B68" s="168"/>
      <c r="C68" s="168"/>
      <c r="D68" s="168"/>
      <c r="E68" s="168"/>
      <c r="F68" s="145"/>
      <c r="G68" s="145"/>
      <c r="H68" s="145" t="s">
        <v>88</v>
      </c>
      <c r="I68" s="145"/>
      <c r="J68" s="145">
        <v>308672126.25999999</v>
      </c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4"/>
      <c r="Y68" s="145"/>
      <c r="Z68" s="145"/>
    </row>
    <row r="69" spans="1:26" ht="16.5" hidden="1" customHeight="1">
      <c r="A69" s="168"/>
      <c r="B69" s="168"/>
      <c r="C69" s="168"/>
      <c r="D69" s="168"/>
      <c r="E69" s="168"/>
      <c r="F69" s="145"/>
      <c r="G69" s="145"/>
      <c r="H69" s="145" t="s">
        <v>89</v>
      </c>
      <c r="I69" s="145"/>
      <c r="J69" s="145">
        <v>-14319999.75</v>
      </c>
      <c r="K69" s="145"/>
      <c r="L69" s="170">
        <v>294352126.50999999</v>
      </c>
      <c r="M69" s="145">
        <v>35800000</v>
      </c>
      <c r="N69" s="145"/>
      <c r="O69" s="145"/>
      <c r="P69" s="145"/>
      <c r="Q69" s="145"/>
      <c r="R69" s="145"/>
      <c r="S69" s="145"/>
      <c r="T69" s="145"/>
      <c r="U69" s="145"/>
      <c r="V69" s="145" t="s">
        <v>89</v>
      </c>
      <c r="W69" s="145"/>
      <c r="X69" s="144">
        <v>14319999.75</v>
      </c>
      <c r="Y69" s="145"/>
      <c r="Z69" s="145"/>
    </row>
    <row r="70" spans="1:26" ht="16.5" hidden="1" customHeight="1" thickBot="1">
      <c r="A70" s="168"/>
      <c r="B70" s="168"/>
      <c r="C70" s="168"/>
      <c r="D70" s="168"/>
      <c r="E70" s="168"/>
      <c r="F70" s="145"/>
      <c r="G70" s="145"/>
      <c r="H70" s="145"/>
      <c r="I70" s="145"/>
      <c r="J70" s="171">
        <v>294352126.50999999</v>
      </c>
      <c r="K70" s="145"/>
      <c r="L70" s="144">
        <v>9805231652.1200008</v>
      </c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73">
        <v>334457682.22000015</v>
      </c>
      <c r="Y70" s="145"/>
      <c r="Z70" s="145"/>
    </row>
    <row r="71" spans="1:26" ht="16.5" hidden="1" customHeight="1" thickTop="1">
      <c r="A71" s="168"/>
      <c r="B71" s="168"/>
      <c r="C71" s="168"/>
      <c r="D71" s="168"/>
      <c r="E71" s="168"/>
      <c r="F71" s="145"/>
      <c r="G71" s="145"/>
      <c r="H71" s="145" t="s">
        <v>90</v>
      </c>
      <c r="I71" s="145"/>
      <c r="J71" s="145"/>
      <c r="K71" s="145"/>
      <c r="L71" s="145">
        <v>42625550.890000001</v>
      </c>
      <c r="M71" s="145"/>
      <c r="N71" s="145">
        <v>42625550.890000001</v>
      </c>
      <c r="O71" s="145"/>
      <c r="P71" s="145"/>
      <c r="Q71" s="145"/>
      <c r="R71" s="145"/>
      <c r="S71" s="145"/>
      <c r="T71" s="145"/>
      <c r="U71" s="145"/>
      <c r="V71" s="145"/>
      <c r="W71" s="145"/>
      <c r="X71" s="145">
        <v>-11462762.810000001</v>
      </c>
      <c r="Y71" s="145"/>
      <c r="Z71" s="145"/>
    </row>
    <row r="72" spans="1:26" ht="16.5" hidden="1" customHeight="1" thickBot="1">
      <c r="A72" s="168"/>
      <c r="B72" s="168"/>
      <c r="C72" s="168"/>
      <c r="D72" s="168"/>
      <c r="E72" s="168"/>
      <c r="F72" s="145"/>
      <c r="G72" s="145"/>
      <c r="H72" s="145"/>
      <c r="I72" s="145"/>
      <c r="J72" s="145"/>
      <c r="K72" s="145"/>
      <c r="L72" s="171">
        <v>9847857203.0100002</v>
      </c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71">
        <v>322994919.41000015</v>
      </c>
      <c r="Y72" s="145"/>
      <c r="Z72" s="145"/>
    </row>
    <row r="73" spans="1:26" ht="16.5" hidden="1" customHeight="1" thickTop="1">
      <c r="A73" s="133"/>
      <c r="B73" s="133"/>
      <c r="C73" s="133"/>
      <c r="D73" s="133"/>
      <c r="E73" s="133"/>
      <c r="F73" s="134"/>
      <c r="G73" s="134"/>
      <c r="H73" s="134"/>
      <c r="I73" s="134"/>
      <c r="J73" s="145"/>
      <c r="K73" s="145"/>
      <c r="L73" s="145">
        <v>740374286.98999977</v>
      </c>
      <c r="M73" s="134"/>
      <c r="N73" s="134"/>
      <c r="O73" s="134"/>
      <c r="P73" s="134"/>
      <c r="Q73" s="134"/>
      <c r="R73" s="134"/>
      <c r="S73" s="134"/>
      <c r="T73" s="134"/>
      <c r="U73" s="134"/>
      <c r="V73" s="145"/>
      <c r="W73" s="145"/>
      <c r="X73" s="145">
        <v>-22626688.410000145</v>
      </c>
      <c r="Y73" s="145"/>
      <c r="Z73" s="145"/>
    </row>
  </sheetData>
  <mergeCells count="4">
    <mergeCell ref="F6:Z6"/>
    <mergeCell ref="N8:T8"/>
    <mergeCell ref="F7:V7"/>
    <mergeCell ref="J8:L8"/>
  </mergeCells>
  <pageMargins left="0.5" right="0.5" top="0.5" bottom="0.6" header="0.49" footer="0.4"/>
  <pageSetup paperSize="9" scale="70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T35"/>
  <sheetViews>
    <sheetView zoomScaleNormal="100" zoomScaleSheetLayoutView="100" workbookViewId="0">
      <selection activeCell="F7" sqref="F7"/>
    </sheetView>
  </sheetViews>
  <sheetFormatPr defaultColWidth="9.140625" defaultRowHeight="16.5" customHeight="1"/>
  <cols>
    <col min="1" max="4" width="1.7109375" style="109" customWidth="1"/>
    <col min="5" max="5" width="26.5703125" style="109" customWidth="1"/>
    <col min="6" max="6" width="12.7109375" style="109" customWidth="1"/>
    <col min="7" max="7" width="1.140625" style="109" customWidth="1"/>
    <col min="8" max="8" width="11.7109375" style="109" customWidth="1"/>
    <col min="9" max="9" width="1.140625" style="109" customWidth="1"/>
    <col min="10" max="10" width="11.7109375" style="109" customWidth="1"/>
    <col min="11" max="11" width="1.140625" style="109" customWidth="1"/>
    <col min="12" max="12" width="15.7109375" style="109" customWidth="1"/>
    <col min="13" max="13" width="1.140625" style="109" customWidth="1"/>
    <col min="14" max="14" width="15.7109375" style="109" customWidth="1"/>
    <col min="15" max="15" width="1.140625" style="109" customWidth="1"/>
    <col min="16" max="16" width="15.7109375" style="109" customWidth="1"/>
    <col min="17" max="17" width="1.140625" style="109" customWidth="1"/>
    <col min="18" max="18" width="13.7109375" style="109" customWidth="1"/>
    <col min="19" max="19" width="1.140625" style="109" customWidth="1"/>
    <col min="20" max="20" width="14.7109375" style="109" customWidth="1"/>
    <col min="21" max="25" width="9.140625" style="109" customWidth="1"/>
    <col min="26" max="26" width="9.140625" style="109"/>
    <col min="27" max="29" width="9.140625" style="109" customWidth="1"/>
    <col min="30" max="16384" width="9.140625" style="109"/>
  </cols>
  <sheetData>
    <row r="1" spans="1:20" ht="16.5" customHeight="1">
      <c r="A1" s="174" t="s">
        <v>209</v>
      </c>
      <c r="B1" s="175"/>
      <c r="C1" s="175"/>
      <c r="D1" s="175"/>
      <c r="E1" s="175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</row>
    <row r="2" spans="1:20" ht="16.5" customHeight="1">
      <c r="A2" s="230" t="s">
        <v>292</v>
      </c>
      <c r="B2" s="175"/>
      <c r="C2" s="177"/>
      <c r="D2" s="177"/>
      <c r="E2" s="177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</row>
    <row r="3" spans="1:20" ht="16.5" customHeight="1">
      <c r="A3" s="7" t="s">
        <v>171</v>
      </c>
      <c r="B3" s="179"/>
      <c r="C3" s="180"/>
      <c r="D3" s="180"/>
      <c r="E3" s="180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4" spans="1:20" ht="16.5" customHeight="1">
      <c r="A4" s="8"/>
      <c r="B4" s="182"/>
      <c r="C4" s="183"/>
      <c r="D4" s="183"/>
      <c r="E4" s="183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</row>
    <row r="5" spans="1:20" ht="16.5" customHeight="1">
      <c r="A5" s="185"/>
      <c r="B5" s="185"/>
      <c r="C5" s="186"/>
      <c r="D5" s="185"/>
      <c r="E5" s="185"/>
      <c r="F5" s="187"/>
      <c r="G5" s="38"/>
      <c r="H5" s="187"/>
      <c r="I5" s="38"/>
      <c r="J5" s="187"/>
      <c r="K5" s="38"/>
      <c r="L5" s="187"/>
      <c r="M5" s="38"/>
      <c r="N5" s="187"/>
      <c r="O5" s="38"/>
      <c r="P5" s="187"/>
      <c r="Q5" s="38"/>
      <c r="R5" s="187"/>
      <c r="S5" s="38"/>
      <c r="T5" s="187"/>
    </row>
    <row r="6" spans="1:20" ht="16.5" customHeight="1">
      <c r="A6" s="188"/>
      <c r="B6" s="188"/>
      <c r="C6" s="188"/>
      <c r="D6" s="188"/>
      <c r="E6" s="188"/>
      <c r="F6" s="242" t="s">
        <v>178</v>
      </c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</row>
    <row r="7" spans="1:20" ht="16.5" customHeight="1">
      <c r="A7" s="188"/>
      <c r="B7" s="188"/>
      <c r="C7" s="188" t="s">
        <v>74</v>
      </c>
      <c r="D7" s="188"/>
      <c r="E7" s="188"/>
      <c r="F7" s="189"/>
      <c r="G7" s="189"/>
      <c r="H7" s="189"/>
      <c r="I7" s="190"/>
      <c r="J7" s="243" t="s">
        <v>179</v>
      </c>
      <c r="K7" s="243"/>
      <c r="L7" s="243"/>
      <c r="M7" s="190"/>
      <c r="N7" s="244" t="s">
        <v>180</v>
      </c>
      <c r="O7" s="244"/>
      <c r="P7" s="244"/>
      <c r="Q7" s="244"/>
      <c r="R7" s="244"/>
      <c r="S7" s="190"/>
      <c r="T7" s="189"/>
    </row>
    <row r="8" spans="1:20" ht="16.5" customHeight="1">
      <c r="A8" s="188"/>
      <c r="B8" s="188"/>
      <c r="C8" s="188"/>
      <c r="D8" s="188"/>
      <c r="E8" s="188"/>
      <c r="F8" s="189"/>
      <c r="G8" s="189"/>
      <c r="H8" s="190"/>
      <c r="I8" s="190"/>
      <c r="J8" s="191"/>
      <c r="K8" s="191"/>
      <c r="L8" s="191"/>
      <c r="M8" s="190"/>
      <c r="N8" s="191" t="s">
        <v>99</v>
      </c>
      <c r="O8" s="192"/>
      <c r="P8" s="191" t="s">
        <v>204</v>
      </c>
      <c r="Q8" s="192"/>
      <c r="R8" s="192"/>
      <c r="S8" s="190"/>
      <c r="T8" s="189"/>
    </row>
    <row r="9" spans="1:20" ht="16.5" customHeight="1">
      <c r="A9" s="188"/>
      <c r="B9" s="188"/>
      <c r="C9" s="188"/>
      <c r="D9" s="188"/>
      <c r="E9" s="188"/>
      <c r="F9" s="190" t="s">
        <v>75</v>
      </c>
      <c r="G9" s="190"/>
      <c r="H9" s="190" t="s">
        <v>206</v>
      </c>
      <c r="I9" s="190"/>
      <c r="K9" s="190"/>
      <c r="M9" s="190"/>
      <c r="N9" s="190" t="s">
        <v>100</v>
      </c>
      <c r="O9" s="190"/>
      <c r="P9" s="191" t="s">
        <v>285</v>
      </c>
      <c r="Q9" s="190"/>
      <c r="R9" s="190" t="s">
        <v>79</v>
      </c>
      <c r="S9" s="190"/>
    </row>
    <row r="10" spans="1:20" ht="16.5" customHeight="1">
      <c r="A10" s="188"/>
      <c r="B10" s="188"/>
      <c r="C10" s="188"/>
      <c r="D10" s="188"/>
      <c r="E10" s="188"/>
      <c r="F10" s="190" t="s">
        <v>77</v>
      </c>
      <c r="G10" s="191"/>
      <c r="H10" s="190" t="s">
        <v>284</v>
      </c>
      <c r="I10" s="191"/>
      <c r="J10" s="190" t="s">
        <v>208</v>
      </c>
      <c r="K10" s="191"/>
      <c r="L10" s="190" t="s">
        <v>72</v>
      </c>
      <c r="M10" s="191"/>
      <c r="N10" s="191" t="s">
        <v>207</v>
      </c>
      <c r="O10" s="191"/>
      <c r="P10" s="191" t="s">
        <v>248</v>
      </c>
      <c r="Q10" s="191"/>
      <c r="R10" s="190" t="s">
        <v>82</v>
      </c>
      <c r="S10" s="191"/>
      <c r="T10" s="190" t="s">
        <v>76</v>
      </c>
    </row>
    <row r="11" spans="1:20" ht="16.5" customHeight="1">
      <c r="A11" s="188"/>
      <c r="B11" s="188"/>
      <c r="C11" s="188"/>
      <c r="D11" s="188"/>
      <c r="E11" s="188"/>
      <c r="F11" s="191" t="s">
        <v>80</v>
      </c>
      <c r="G11" s="191"/>
      <c r="H11" s="191" t="s">
        <v>281</v>
      </c>
      <c r="I11" s="191"/>
      <c r="J11" s="191" t="s">
        <v>138</v>
      </c>
      <c r="K11" s="191"/>
      <c r="L11" s="191" t="s">
        <v>81</v>
      </c>
      <c r="M11" s="191"/>
      <c r="N11" s="191" t="s">
        <v>205</v>
      </c>
      <c r="O11" s="191"/>
      <c r="P11" s="191" t="s">
        <v>189</v>
      </c>
      <c r="Q11" s="191"/>
      <c r="R11" s="191" t="s">
        <v>83</v>
      </c>
      <c r="S11" s="191"/>
      <c r="T11" s="191" t="s">
        <v>83</v>
      </c>
    </row>
    <row r="12" spans="1:20" ht="16.5" customHeight="1">
      <c r="A12" s="188"/>
      <c r="B12" s="188"/>
      <c r="C12" s="188"/>
      <c r="D12" s="188"/>
      <c r="E12" s="188"/>
      <c r="F12" s="193" t="s">
        <v>4</v>
      </c>
      <c r="G12" s="190"/>
      <c r="H12" s="193" t="s">
        <v>4</v>
      </c>
      <c r="I12" s="190"/>
      <c r="J12" s="193" t="s">
        <v>4</v>
      </c>
      <c r="K12" s="190"/>
      <c r="L12" s="193" t="s">
        <v>4</v>
      </c>
      <c r="M12" s="190"/>
      <c r="N12" s="193" t="s">
        <v>4</v>
      </c>
      <c r="O12" s="190"/>
      <c r="P12" s="193" t="s">
        <v>4</v>
      </c>
      <c r="Q12" s="190"/>
      <c r="R12" s="193" t="s">
        <v>4</v>
      </c>
      <c r="S12" s="190"/>
      <c r="T12" s="193" t="s">
        <v>4</v>
      </c>
    </row>
    <row r="13" spans="1:20" ht="16.5" customHeight="1">
      <c r="A13" s="185"/>
      <c r="B13" s="185"/>
      <c r="C13" s="185"/>
      <c r="D13" s="185"/>
      <c r="E13" s="185"/>
      <c r="F13" s="194"/>
      <c r="G13" s="195"/>
      <c r="H13" s="194"/>
      <c r="I13" s="195"/>
      <c r="J13" s="194"/>
      <c r="K13" s="195"/>
      <c r="L13" s="194"/>
      <c r="M13" s="195"/>
      <c r="N13" s="194"/>
      <c r="O13" s="195"/>
      <c r="P13" s="194"/>
      <c r="Q13" s="195"/>
      <c r="R13" s="194"/>
      <c r="S13" s="195"/>
      <c r="T13" s="194"/>
    </row>
    <row r="14" spans="1:20" ht="16.5" customHeight="1">
      <c r="A14" s="196" t="s">
        <v>140</v>
      </c>
      <c r="B14" s="185"/>
      <c r="C14" s="185"/>
      <c r="D14" s="185"/>
      <c r="E14" s="185"/>
      <c r="F14" s="45">
        <v>3882074476</v>
      </c>
      <c r="G14" s="45"/>
      <c r="H14" s="45">
        <v>438704620</v>
      </c>
      <c r="I14" s="45"/>
      <c r="J14" s="45">
        <v>600000000</v>
      </c>
      <c r="K14" s="45"/>
      <c r="L14" s="45">
        <v>3598303964</v>
      </c>
      <c r="M14" s="45"/>
      <c r="N14" s="45">
        <v>844954</v>
      </c>
      <c r="O14" s="45"/>
      <c r="P14" s="187" t="s">
        <v>92</v>
      </c>
      <c r="Q14" s="45"/>
      <c r="R14" s="45">
        <f>SUM(N14:Q14)</f>
        <v>844954</v>
      </c>
      <c r="S14" s="45"/>
      <c r="T14" s="45">
        <f>SUM(F14:L14,R14)</f>
        <v>8519928014</v>
      </c>
    </row>
    <row r="15" spans="1:20" ht="16.5" customHeight="1">
      <c r="A15" s="197" t="s">
        <v>136</v>
      </c>
      <c r="B15" s="198"/>
      <c r="C15" s="199"/>
      <c r="D15" s="199"/>
      <c r="E15" s="199"/>
      <c r="F15" s="200" t="s">
        <v>92</v>
      </c>
      <c r="G15" s="38"/>
      <c r="H15" s="200" t="s">
        <v>92</v>
      </c>
      <c r="I15" s="38"/>
      <c r="J15" s="200" t="s">
        <v>92</v>
      </c>
      <c r="K15" s="38"/>
      <c r="L15" s="44">
        <v>-5536435</v>
      </c>
      <c r="M15" s="38"/>
      <c r="N15" s="44">
        <v>-630647</v>
      </c>
      <c r="O15" s="38"/>
      <c r="P15" s="200" t="s">
        <v>92</v>
      </c>
      <c r="Q15" s="38"/>
      <c r="R15" s="44">
        <f>SUM(M15:Q15)</f>
        <v>-630647</v>
      </c>
      <c r="S15" s="38"/>
      <c r="T15" s="44">
        <f>SUM(F15:L15,R15)</f>
        <v>-6167082</v>
      </c>
    </row>
    <row r="16" spans="1:20" ht="16.5" customHeight="1">
      <c r="A16" s="197"/>
      <c r="B16" s="201"/>
      <c r="C16" s="185"/>
      <c r="D16" s="185"/>
      <c r="E16" s="201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</row>
    <row r="17" spans="1:20" ht="16.5" customHeight="1" thickBot="1">
      <c r="A17" s="196" t="s">
        <v>141</v>
      </c>
      <c r="B17" s="185"/>
      <c r="C17" s="186"/>
      <c r="D17" s="185"/>
      <c r="E17" s="185"/>
      <c r="F17" s="52">
        <f>SUM(F14:F16)</f>
        <v>3882074476</v>
      </c>
      <c r="G17" s="38"/>
      <c r="H17" s="52">
        <f>SUM(H14:H16)</f>
        <v>438704620</v>
      </c>
      <c r="I17" s="38"/>
      <c r="J17" s="52">
        <f>SUM(J14:J16)</f>
        <v>600000000</v>
      </c>
      <c r="K17" s="38"/>
      <c r="L17" s="52">
        <f>SUM(L14:L16)</f>
        <v>3592767529</v>
      </c>
      <c r="M17" s="38"/>
      <c r="N17" s="52">
        <f>SUM(N14:N16)</f>
        <v>214307</v>
      </c>
      <c r="O17" s="38"/>
      <c r="P17" s="52">
        <f>SUM(P14:P16)</f>
        <v>0</v>
      </c>
      <c r="Q17" s="38"/>
      <c r="R17" s="52">
        <f>SUM(R14:R16)</f>
        <v>214307</v>
      </c>
      <c r="S17" s="38"/>
      <c r="T17" s="52">
        <f>SUM(T14:T16)</f>
        <v>8513760932</v>
      </c>
    </row>
    <row r="18" spans="1:20" ht="16.5" customHeight="1" thickTop="1">
      <c r="A18" s="197"/>
      <c r="B18" s="185"/>
      <c r="C18" s="186"/>
      <c r="D18" s="185"/>
      <c r="E18" s="185"/>
      <c r="F18" s="187"/>
      <c r="G18" s="38"/>
      <c r="H18" s="187"/>
      <c r="I18" s="38"/>
      <c r="J18" s="187"/>
      <c r="K18" s="38"/>
      <c r="L18" s="187"/>
      <c r="M18" s="38"/>
      <c r="N18" s="187"/>
      <c r="O18" s="38"/>
      <c r="P18" s="187"/>
      <c r="Q18" s="38"/>
      <c r="R18" s="187"/>
      <c r="S18" s="38"/>
      <c r="T18" s="187"/>
    </row>
    <row r="19" spans="1:20" ht="16.5" customHeight="1">
      <c r="A19" s="197"/>
      <c r="B19" s="185"/>
      <c r="C19" s="186"/>
      <c r="D19" s="185"/>
      <c r="E19" s="185"/>
      <c r="F19" s="187"/>
      <c r="G19" s="38"/>
      <c r="H19" s="187"/>
      <c r="I19" s="38"/>
      <c r="J19" s="187"/>
      <c r="K19" s="38"/>
      <c r="L19" s="187"/>
      <c r="M19" s="38"/>
      <c r="N19" s="187"/>
      <c r="O19" s="38"/>
      <c r="P19" s="187"/>
      <c r="Q19" s="38"/>
      <c r="R19" s="187"/>
      <c r="S19" s="38"/>
      <c r="T19" s="187"/>
    </row>
    <row r="20" spans="1:20" ht="16.5" customHeight="1">
      <c r="A20" s="196" t="s">
        <v>172</v>
      </c>
      <c r="B20" s="185"/>
      <c r="C20" s="185"/>
      <c r="D20" s="185"/>
      <c r="E20" s="185"/>
      <c r="F20" s="45">
        <v>3882074476</v>
      </c>
      <c r="G20" s="45"/>
      <c r="H20" s="45">
        <v>438704620</v>
      </c>
      <c r="I20" s="45"/>
      <c r="J20" s="45">
        <v>600000000</v>
      </c>
      <c r="K20" s="45"/>
      <c r="L20" s="45">
        <v>7574203659</v>
      </c>
      <c r="M20" s="45"/>
      <c r="N20" s="45">
        <v>193691</v>
      </c>
      <c r="O20" s="45"/>
      <c r="P20" s="45">
        <v>17059116</v>
      </c>
      <c r="Q20" s="45"/>
      <c r="R20" s="187">
        <f>SUM(N20:P20)</f>
        <v>17252807</v>
      </c>
      <c r="S20" s="45"/>
      <c r="T20" s="45">
        <f>SUM(F20:P20)</f>
        <v>12512235562</v>
      </c>
    </row>
    <row r="21" spans="1:20" ht="16.5" customHeight="1">
      <c r="A21" s="197" t="s">
        <v>124</v>
      </c>
      <c r="B21" s="198"/>
      <c r="C21" s="199"/>
      <c r="D21" s="199"/>
      <c r="E21" s="199"/>
      <c r="F21" s="200" t="s">
        <v>92</v>
      </c>
      <c r="G21" s="38"/>
      <c r="H21" s="200" t="s">
        <v>92</v>
      </c>
      <c r="I21" s="38"/>
      <c r="J21" s="200" t="s">
        <v>92</v>
      </c>
      <c r="K21" s="38"/>
      <c r="L21" s="44">
        <f>+PL!L91</f>
        <v>615238128</v>
      </c>
      <c r="M21" s="38"/>
      <c r="N21" s="44">
        <f>+PL!L81</f>
        <v>-17099818</v>
      </c>
      <c r="O21" s="38"/>
      <c r="P21" s="200" t="s">
        <v>92</v>
      </c>
      <c r="Q21" s="38"/>
      <c r="R21" s="200">
        <f>SUM(N21:P21)</f>
        <v>-17099818</v>
      </c>
      <c r="S21" s="45"/>
      <c r="T21" s="44">
        <f>SUM(F21:P21)</f>
        <v>598138310</v>
      </c>
    </row>
    <row r="22" spans="1:20" ht="16.5" customHeight="1">
      <c r="A22" s="197"/>
      <c r="B22" s="201"/>
      <c r="C22" s="185"/>
      <c r="D22" s="185"/>
      <c r="E22" s="201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</row>
    <row r="23" spans="1:20" ht="16.5" customHeight="1" thickBot="1">
      <c r="A23" s="196" t="s">
        <v>170</v>
      </c>
      <c r="B23" s="185"/>
      <c r="C23" s="186"/>
      <c r="D23" s="185"/>
      <c r="E23" s="185"/>
      <c r="F23" s="52">
        <f>SUM(F20:F21)</f>
        <v>3882074476</v>
      </c>
      <c r="G23" s="38"/>
      <c r="H23" s="52">
        <f>SUM(H20:H21)</f>
        <v>438704620</v>
      </c>
      <c r="I23" s="38"/>
      <c r="J23" s="52">
        <f>SUM(J20:J21)</f>
        <v>600000000</v>
      </c>
      <c r="K23" s="38"/>
      <c r="L23" s="52">
        <f>SUM(L20:L21)</f>
        <v>8189441787</v>
      </c>
      <c r="M23" s="38"/>
      <c r="N23" s="52">
        <f>SUM(N20:N21)</f>
        <v>-16906127</v>
      </c>
      <c r="O23" s="38"/>
      <c r="P23" s="52">
        <f>SUM(P20:P21)</f>
        <v>17059116</v>
      </c>
      <c r="Q23" s="38"/>
      <c r="R23" s="52">
        <f>SUM(R20:R21)</f>
        <v>152989</v>
      </c>
      <c r="S23" s="38"/>
      <c r="T23" s="52">
        <f>SUM(T20:T21)</f>
        <v>13110373872</v>
      </c>
    </row>
    <row r="24" spans="1:20" ht="16.5" customHeight="1" thickTop="1">
      <c r="A24" s="185"/>
      <c r="B24" s="185"/>
      <c r="C24" s="186"/>
      <c r="D24" s="185"/>
      <c r="E24" s="185"/>
      <c r="F24" s="45"/>
      <c r="G24" s="38"/>
      <c r="H24" s="45"/>
      <c r="I24" s="38"/>
      <c r="J24" s="45"/>
      <c r="K24" s="38"/>
      <c r="L24" s="45"/>
      <c r="M24" s="38"/>
      <c r="N24" s="45"/>
      <c r="O24" s="38"/>
      <c r="P24" s="45"/>
      <c r="Q24" s="38"/>
      <c r="R24" s="45"/>
      <c r="S24" s="38"/>
      <c r="T24" s="45"/>
    </row>
    <row r="25" spans="1:20" ht="16.5" customHeight="1">
      <c r="A25" s="185"/>
      <c r="B25" s="185"/>
      <c r="C25" s="186"/>
      <c r="D25" s="185"/>
      <c r="E25" s="185"/>
      <c r="F25" s="45"/>
      <c r="G25" s="38"/>
      <c r="H25" s="45"/>
      <c r="I25" s="38"/>
      <c r="J25" s="45"/>
      <c r="K25" s="38"/>
      <c r="L25" s="45"/>
      <c r="M25" s="38"/>
      <c r="N25" s="45"/>
      <c r="O25" s="38"/>
      <c r="P25" s="45"/>
      <c r="Q25" s="38"/>
      <c r="R25" s="45"/>
      <c r="S25" s="38"/>
      <c r="T25" s="45"/>
    </row>
    <row r="26" spans="1:20" ht="16.5" customHeight="1">
      <c r="A26" s="185"/>
      <c r="B26" s="185"/>
      <c r="C26" s="186"/>
      <c r="D26" s="185"/>
      <c r="E26" s="185"/>
      <c r="F26" s="187"/>
      <c r="G26" s="38"/>
      <c r="H26" s="187"/>
      <c r="I26" s="38"/>
      <c r="J26" s="187"/>
      <c r="K26" s="38"/>
      <c r="L26" s="187"/>
      <c r="M26" s="38"/>
      <c r="N26" s="187"/>
      <c r="O26" s="38"/>
      <c r="P26" s="187"/>
      <c r="Q26" s="38"/>
      <c r="R26" s="187"/>
      <c r="S26" s="38"/>
      <c r="T26" s="187"/>
    </row>
    <row r="27" spans="1:20" ht="16.5" customHeight="1">
      <c r="A27" s="185"/>
      <c r="B27" s="185"/>
      <c r="C27" s="186"/>
      <c r="D27" s="185"/>
      <c r="E27" s="185"/>
      <c r="F27" s="187"/>
      <c r="G27" s="38"/>
      <c r="H27" s="187"/>
      <c r="I27" s="38"/>
      <c r="J27" s="187"/>
      <c r="K27" s="38"/>
      <c r="L27" s="187"/>
      <c r="M27" s="38"/>
      <c r="N27" s="187"/>
      <c r="O27" s="38"/>
      <c r="P27" s="187"/>
      <c r="Q27" s="38"/>
      <c r="R27" s="187"/>
      <c r="S27" s="38"/>
      <c r="T27" s="187"/>
    </row>
    <row r="28" spans="1:20" ht="16.5" customHeight="1">
      <c r="A28" s="185"/>
      <c r="B28" s="185"/>
      <c r="C28" s="186"/>
      <c r="D28" s="185"/>
      <c r="E28" s="185"/>
      <c r="F28" s="187"/>
      <c r="G28" s="38"/>
      <c r="H28" s="187"/>
      <c r="I28" s="38"/>
      <c r="J28" s="187"/>
      <c r="K28" s="38"/>
      <c r="L28" s="187"/>
      <c r="M28" s="38"/>
      <c r="N28" s="187"/>
      <c r="O28" s="38"/>
      <c r="P28" s="187"/>
      <c r="Q28" s="38"/>
      <c r="R28" s="187"/>
      <c r="S28" s="38"/>
      <c r="T28" s="187"/>
    </row>
    <row r="29" spans="1:20" ht="16.5" customHeight="1">
      <c r="A29" s="185"/>
      <c r="B29" s="185"/>
      <c r="C29" s="186"/>
      <c r="D29" s="185"/>
      <c r="E29" s="185"/>
      <c r="F29" s="187"/>
      <c r="G29" s="38"/>
      <c r="H29" s="187"/>
      <c r="I29" s="38"/>
      <c r="J29" s="187"/>
      <c r="K29" s="38"/>
      <c r="L29" s="187"/>
      <c r="M29" s="38"/>
      <c r="N29" s="187"/>
      <c r="O29" s="38"/>
      <c r="P29" s="187"/>
      <c r="Q29" s="38"/>
      <c r="R29" s="187"/>
      <c r="S29" s="38"/>
      <c r="T29" s="187"/>
    </row>
    <row r="30" spans="1:20" ht="16.5" customHeight="1">
      <c r="A30" s="185"/>
      <c r="B30" s="185"/>
      <c r="C30" s="186"/>
      <c r="D30" s="185"/>
      <c r="E30" s="185"/>
      <c r="F30" s="187"/>
      <c r="G30" s="38"/>
      <c r="H30" s="187"/>
      <c r="I30" s="38"/>
      <c r="J30" s="187"/>
      <c r="K30" s="38"/>
      <c r="L30" s="187"/>
      <c r="M30" s="38"/>
      <c r="N30" s="187"/>
      <c r="O30" s="38"/>
      <c r="P30" s="187"/>
      <c r="Q30" s="38"/>
      <c r="R30" s="187"/>
      <c r="S30" s="38"/>
      <c r="T30" s="187"/>
    </row>
    <row r="31" spans="1:20" ht="16.5" customHeight="1">
      <c r="A31" s="185"/>
      <c r="B31" s="185"/>
      <c r="C31" s="186"/>
      <c r="D31" s="185"/>
      <c r="E31" s="185"/>
      <c r="F31" s="187"/>
      <c r="G31" s="38"/>
      <c r="H31" s="187"/>
      <c r="I31" s="38"/>
      <c r="J31" s="187"/>
      <c r="K31" s="38"/>
      <c r="L31" s="187"/>
      <c r="M31" s="38"/>
      <c r="N31" s="187"/>
      <c r="O31" s="38"/>
      <c r="P31" s="187"/>
      <c r="Q31" s="38"/>
      <c r="R31" s="187"/>
      <c r="S31" s="38"/>
      <c r="T31" s="187"/>
    </row>
    <row r="32" spans="1:20" ht="16.5" customHeight="1">
      <c r="A32" s="185"/>
      <c r="B32" s="185"/>
      <c r="C32" s="186"/>
      <c r="D32" s="185"/>
      <c r="E32" s="185"/>
      <c r="F32" s="187"/>
      <c r="G32" s="38"/>
      <c r="H32" s="187"/>
      <c r="I32" s="38"/>
      <c r="J32" s="187"/>
      <c r="K32" s="38"/>
      <c r="L32" s="187"/>
      <c r="M32" s="38"/>
      <c r="N32" s="187"/>
      <c r="O32" s="38"/>
      <c r="P32" s="187"/>
      <c r="Q32" s="38"/>
      <c r="R32" s="187"/>
      <c r="S32" s="38"/>
      <c r="T32" s="187"/>
    </row>
    <row r="33" spans="1:20" ht="16.5" customHeight="1">
      <c r="A33" s="185"/>
      <c r="B33" s="185"/>
      <c r="C33" s="186"/>
      <c r="D33" s="185"/>
      <c r="E33" s="185"/>
      <c r="F33" s="187"/>
      <c r="G33" s="38"/>
      <c r="H33" s="187"/>
      <c r="I33" s="38"/>
      <c r="J33" s="187"/>
      <c r="K33" s="38"/>
      <c r="L33" s="187"/>
      <c r="M33" s="38"/>
      <c r="N33" s="187"/>
      <c r="O33" s="38"/>
      <c r="P33" s="187"/>
      <c r="Q33" s="38"/>
      <c r="R33" s="187"/>
      <c r="S33" s="38"/>
      <c r="T33" s="187"/>
    </row>
    <row r="34" spans="1:20" ht="15" customHeight="1">
      <c r="A34" s="185"/>
      <c r="B34" s="185"/>
      <c r="C34" s="186"/>
      <c r="D34" s="185"/>
      <c r="E34" s="185"/>
      <c r="F34" s="187"/>
      <c r="G34" s="38"/>
      <c r="H34" s="187"/>
      <c r="I34" s="38"/>
      <c r="J34" s="187"/>
      <c r="K34" s="38"/>
      <c r="L34" s="187"/>
      <c r="M34" s="38"/>
      <c r="N34" s="187"/>
      <c r="O34" s="38"/>
      <c r="P34" s="187"/>
      <c r="Q34" s="38"/>
      <c r="R34" s="187"/>
      <c r="S34" s="38"/>
      <c r="T34" s="187"/>
    </row>
    <row r="35" spans="1:20" ht="21.95" customHeight="1">
      <c r="A35" s="5" t="s">
        <v>270</v>
      </c>
      <c r="B35" s="5"/>
      <c r="C35" s="53"/>
      <c r="D35" s="53"/>
      <c r="E35" s="53"/>
      <c r="F35" s="54"/>
      <c r="G35" s="119"/>
      <c r="H35" s="54"/>
      <c r="I35" s="54"/>
      <c r="J35" s="54"/>
      <c r="K35" s="120"/>
      <c r="L35" s="54"/>
      <c r="M35" s="9"/>
      <c r="N35" s="9"/>
      <c r="O35" s="9"/>
      <c r="P35" s="9"/>
      <c r="Q35" s="9"/>
      <c r="R35" s="202"/>
      <c r="S35" s="9"/>
      <c r="T35" s="54"/>
    </row>
  </sheetData>
  <mergeCells count="3">
    <mergeCell ref="F6:T6"/>
    <mergeCell ref="J7:L7"/>
    <mergeCell ref="N7:R7"/>
  </mergeCells>
  <pageMargins left="0.5" right="0.5" top="0.5" bottom="0.6" header="0.49" footer="0.4"/>
  <pageSetup paperSize="9" scale="90" firstPageNumber="8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91"/>
  <sheetViews>
    <sheetView tabSelected="1" topLeftCell="A154" zoomScaleNormal="100" zoomScaleSheetLayoutView="90" workbookViewId="0">
      <selection activeCell="P166" sqref="P166"/>
    </sheetView>
  </sheetViews>
  <sheetFormatPr defaultColWidth="9" defaultRowHeight="12"/>
  <cols>
    <col min="1" max="1" width="1.7109375" style="68" customWidth="1"/>
    <col min="2" max="2" width="1.7109375" style="31" customWidth="1"/>
    <col min="3" max="4" width="1.7109375" style="32" customWidth="1"/>
    <col min="5" max="5" width="41.5703125" style="32" customWidth="1"/>
    <col min="6" max="6" width="6.7109375" style="51" customWidth="1"/>
    <col min="7" max="7" width="1" style="206" customWidth="1"/>
    <col min="8" max="8" width="13" style="21" customWidth="1"/>
    <col min="9" max="9" width="0.7109375" style="1" customWidth="1"/>
    <col min="10" max="10" width="13.28515625" style="21" customWidth="1"/>
    <col min="11" max="11" width="1.140625" style="1" customWidth="1"/>
    <col min="12" max="12" width="13" style="21" customWidth="1"/>
    <col min="13" max="13" width="1.140625" style="1" customWidth="1"/>
    <col min="14" max="14" width="13.42578125" style="21" customWidth="1"/>
    <col min="15" max="15" width="15.28515625" style="40" bestFit="1" customWidth="1"/>
    <col min="16" max="16" width="13.85546875" style="40" bestFit="1" customWidth="1"/>
    <col min="17" max="17" width="10.7109375" style="40" bestFit="1" customWidth="1"/>
    <col min="18" max="18" width="9.140625" style="40" bestFit="1" customWidth="1"/>
    <col min="19" max="19" width="9" style="40" customWidth="1"/>
    <col min="20" max="21" width="9.140625" style="40" bestFit="1" customWidth="1"/>
    <col min="22" max="256" width="9" style="40"/>
    <col min="257" max="260" width="1.7109375" style="40" customWidth="1"/>
    <col min="261" max="261" width="39.5703125" style="40" customWidth="1"/>
    <col min="262" max="262" width="6.7109375" style="40" customWidth="1"/>
    <col min="263" max="263" width="1" style="40" customWidth="1"/>
    <col min="264" max="264" width="12.7109375" style="40" customWidth="1"/>
    <col min="265" max="265" width="0.7109375" style="40" customWidth="1"/>
    <col min="266" max="266" width="12.7109375" style="40" customWidth="1"/>
    <col min="267" max="267" width="0.7109375" style="40" customWidth="1"/>
    <col min="268" max="268" width="12.7109375" style="40" customWidth="1"/>
    <col min="269" max="269" width="0.7109375" style="40" customWidth="1"/>
    <col min="270" max="270" width="12.7109375" style="40" customWidth="1"/>
    <col min="271" max="271" width="8.7109375" style="40" bestFit="1" customWidth="1"/>
    <col min="272" max="512" width="9" style="40"/>
    <col min="513" max="516" width="1.7109375" style="40" customWidth="1"/>
    <col min="517" max="517" width="39.5703125" style="40" customWidth="1"/>
    <col min="518" max="518" width="6.7109375" style="40" customWidth="1"/>
    <col min="519" max="519" width="1" style="40" customWidth="1"/>
    <col min="520" max="520" width="12.7109375" style="40" customWidth="1"/>
    <col min="521" max="521" width="0.7109375" style="40" customWidth="1"/>
    <col min="522" max="522" width="12.7109375" style="40" customWidth="1"/>
    <col min="523" max="523" width="0.7109375" style="40" customWidth="1"/>
    <col min="524" max="524" width="12.7109375" style="40" customWidth="1"/>
    <col min="525" max="525" width="0.7109375" style="40" customWidth="1"/>
    <col min="526" max="526" width="12.7109375" style="40" customWidth="1"/>
    <col min="527" max="527" width="8.7109375" style="40" bestFit="1" customWidth="1"/>
    <col min="528" max="768" width="9" style="40"/>
    <col min="769" max="772" width="1.7109375" style="40" customWidth="1"/>
    <col min="773" max="773" width="39.5703125" style="40" customWidth="1"/>
    <col min="774" max="774" width="6.7109375" style="40" customWidth="1"/>
    <col min="775" max="775" width="1" style="40" customWidth="1"/>
    <col min="776" max="776" width="12.7109375" style="40" customWidth="1"/>
    <col min="777" max="777" width="0.7109375" style="40" customWidth="1"/>
    <col min="778" max="778" width="12.7109375" style="40" customWidth="1"/>
    <col min="779" max="779" width="0.7109375" style="40" customWidth="1"/>
    <col min="780" max="780" width="12.7109375" style="40" customWidth="1"/>
    <col min="781" max="781" width="0.7109375" style="40" customWidth="1"/>
    <col min="782" max="782" width="12.7109375" style="40" customWidth="1"/>
    <col min="783" max="783" width="8.7109375" style="40" bestFit="1" customWidth="1"/>
    <col min="784" max="1024" width="9" style="40"/>
    <col min="1025" max="1028" width="1.7109375" style="40" customWidth="1"/>
    <col min="1029" max="1029" width="39.5703125" style="40" customWidth="1"/>
    <col min="1030" max="1030" width="6.7109375" style="40" customWidth="1"/>
    <col min="1031" max="1031" width="1" style="40" customWidth="1"/>
    <col min="1032" max="1032" width="12.7109375" style="40" customWidth="1"/>
    <col min="1033" max="1033" width="0.7109375" style="40" customWidth="1"/>
    <col min="1034" max="1034" width="12.7109375" style="40" customWidth="1"/>
    <col min="1035" max="1035" width="0.7109375" style="40" customWidth="1"/>
    <col min="1036" max="1036" width="12.7109375" style="40" customWidth="1"/>
    <col min="1037" max="1037" width="0.7109375" style="40" customWidth="1"/>
    <col min="1038" max="1038" width="12.7109375" style="40" customWidth="1"/>
    <col min="1039" max="1039" width="8.7109375" style="40" bestFit="1" customWidth="1"/>
    <col min="1040" max="1280" width="9" style="40"/>
    <col min="1281" max="1284" width="1.7109375" style="40" customWidth="1"/>
    <col min="1285" max="1285" width="39.5703125" style="40" customWidth="1"/>
    <col min="1286" max="1286" width="6.7109375" style="40" customWidth="1"/>
    <col min="1287" max="1287" width="1" style="40" customWidth="1"/>
    <col min="1288" max="1288" width="12.7109375" style="40" customWidth="1"/>
    <col min="1289" max="1289" width="0.7109375" style="40" customWidth="1"/>
    <col min="1290" max="1290" width="12.7109375" style="40" customWidth="1"/>
    <col min="1291" max="1291" width="0.7109375" style="40" customWidth="1"/>
    <col min="1292" max="1292" width="12.7109375" style="40" customWidth="1"/>
    <col min="1293" max="1293" width="0.7109375" style="40" customWidth="1"/>
    <col min="1294" max="1294" width="12.7109375" style="40" customWidth="1"/>
    <col min="1295" max="1295" width="8.7109375" style="40" bestFit="1" customWidth="1"/>
    <col min="1296" max="1536" width="9" style="40"/>
    <col min="1537" max="1540" width="1.7109375" style="40" customWidth="1"/>
    <col min="1541" max="1541" width="39.5703125" style="40" customWidth="1"/>
    <col min="1542" max="1542" width="6.7109375" style="40" customWidth="1"/>
    <col min="1543" max="1543" width="1" style="40" customWidth="1"/>
    <col min="1544" max="1544" width="12.7109375" style="40" customWidth="1"/>
    <col min="1545" max="1545" width="0.7109375" style="40" customWidth="1"/>
    <col min="1546" max="1546" width="12.7109375" style="40" customWidth="1"/>
    <col min="1547" max="1547" width="0.7109375" style="40" customWidth="1"/>
    <col min="1548" max="1548" width="12.7109375" style="40" customWidth="1"/>
    <col min="1549" max="1549" width="0.7109375" style="40" customWidth="1"/>
    <col min="1550" max="1550" width="12.7109375" style="40" customWidth="1"/>
    <col min="1551" max="1551" width="8.7109375" style="40" bestFit="1" customWidth="1"/>
    <col min="1552" max="1792" width="9" style="40"/>
    <col min="1793" max="1796" width="1.7109375" style="40" customWidth="1"/>
    <col min="1797" max="1797" width="39.5703125" style="40" customWidth="1"/>
    <col min="1798" max="1798" width="6.7109375" style="40" customWidth="1"/>
    <col min="1799" max="1799" width="1" style="40" customWidth="1"/>
    <col min="1800" max="1800" width="12.7109375" style="40" customWidth="1"/>
    <col min="1801" max="1801" width="0.7109375" style="40" customWidth="1"/>
    <col min="1802" max="1802" width="12.7109375" style="40" customWidth="1"/>
    <col min="1803" max="1803" width="0.7109375" style="40" customWidth="1"/>
    <col min="1804" max="1804" width="12.7109375" style="40" customWidth="1"/>
    <col min="1805" max="1805" width="0.7109375" style="40" customWidth="1"/>
    <col min="1806" max="1806" width="12.7109375" style="40" customWidth="1"/>
    <col min="1807" max="1807" width="8.7109375" style="40" bestFit="1" customWidth="1"/>
    <col min="1808" max="2048" width="9" style="40"/>
    <col min="2049" max="2052" width="1.7109375" style="40" customWidth="1"/>
    <col min="2053" max="2053" width="39.5703125" style="40" customWidth="1"/>
    <col min="2054" max="2054" width="6.7109375" style="40" customWidth="1"/>
    <col min="2055" max="2055" width="1" style="40" customWidth="1"/>
    <col min="2056" max="2056" width="12.7109375" style="40" customWidth="1"/>
    <col min="2057" max="2057" width="0.7109375" style="40" customWidth="1"/>
    <col min="2058" max="2058" width="12.7109375" style="40" customWidth="1"/>
    <col min="2059" max="2059" width="0.7109375" style="40" customWidth="1"/>
    <col min="2060" max="2060" width="12.7109375" style="40" customWidth="1"/>
    <col min="2061" max="2061" width="0.7109375" style="40" customWidth="1"/>
    <col min="2062" max="2062" width="12.7109375" style="40" customWidth="1"/>
    <col min="2063" max="2063" width="8.7109375" style="40" bestFit="1" customWidth="1"/>
    <col min="2064" max="2304" width="9" style="40"/>
    <col min="2305" max="2308" width="1.7109375" style="40" customWidth="1"/>
    <col min="2309" max="2309" width="39.5703125" style="40" customWidth="1"/>
    <col min="2310" max="2310" width="6.7109375" style="40" customWidth="1"/>
    <col min="2311" max="2311" width="1" style="40" customWidth="1"/>
    <col min="2312" max="2312" width="12.7109375" style="40" customWidth="1"/>
    <col min="2313" max="2313" width="0.7109375" style="40" customWidth="1"/>
    <col min="2314" max="2314" width="12.7109375" style="40" customWidth="1"/>
    <col min="2315" max="2315" width="0.7109375" style="40" customWidth="1"/>
    <col min="2316" max="2316" width="12.7109375" style="40" customWidth="1"/>
    <col min="2317" max="2317" width="0.7109375" style="40" customWidth="1"/>
    <col min="2318" max="2318" width="12.7109375" style="40" customWidth="1"/>
    <col min="2319" max="2319" width="8.7109375" style="40" bestFit="1" customWidth="1"/>
    <col min="2320" max="2560" width="9" style="40"/>
    <col min="2561" max="2564" width="1.7109375" style="40" customWidth="1"/>
    <col min="2565" max="2565" width="39.5703125" style="40" customWidth="1"/>
    <col min="2566" max="2566" width="6.7109375" style="40" customWidth="1"/>
    <col min="2567" max="2567" width="1" style="40" customWidth="1"/>
    <col min="2568" max="2568" width="12.7109375" style="40" customWidth="1"/>
    <col min="2569" max="2569" width="0.7109375" style="40" customWidth="1"/>
    <col min="2570" max="2570" width="12.7109375" style="40" customWidth="1"/>
    <col min="2571" max="2571" width="0.7109375" style="40" customWidth="1"/>
    <col min="2572" max="2572" width="12.7109375" style="40" customWidth="1"/>
    <col min="2573" max="2573" width="0.7109375" style="40" customWidth="1"/>
    <col min="2574" max="2574" width="12.7109375" style="40" customWidth="1"/>
    <col min="2575" max="2575" width="8.7109375" style="40" bestFit="1" customWidth="1"/>
    <col min="2576" max="2816" width="9" style="40"/>
    <col min="2817" max="2820" width="1.7109375" style="40" customWidth="1"/>
    <col min="2821" max="2821" width="39.5703125" style="40" customWidth="1"/>
    <col min="2822" max="2822" width="6.7109375" style="40" customWidth="1"/>
    <col min="2823" max="2823" width="1" style="40" customWidth="1"/>
    <col min="2824" max="2824" width="12.7109375" style="40" customWidth="1"/>
    <col min="2825" max="2825" width="0.7109375" style="40" customWidth="1"/>
    <col min="2826" max="2826" width="12.7109375" style="40" customWidth="1"/>
    <col min="2827" max="2827" width="0.7109375" style="40" customWidth="1"/>
    <col min="2828" max="2828" width="12.7109375" style="40" customWidth="1"/>
    <col min="2829" max="2829" width="0.7109375" style="40" customWidth="1"/>
    <col min="2830" max="2830" width="12.7109375" style="40" customWidth="1"/>
    <col min="2831" max="2831" width="8.7109375" style="40" bestFit="1" customWidth="1"/>
    <col min="2832" max="3072" width="9" style="40"/>
    <col min="3073" max="3076" width="1.7109375" style="40" customWidth="1"/>
    <col min="3077" max="3077" width="39.5703125" style="40" customWidth="1"/>
    <col min="3078" max="3078" width="6.7109375" style="40" customWidth="1"/>
    <col min="3079" max="3079" width="1" style="40" customWidth="1"/>
    <col min="3080" max="3080" width="12.7109375" style="40" customWidth="1"/>
    <col min="3081" max="3081" width="0.7109375" style="40" customWidth="1"/>
    <col min="3082" max="3082" width="12.7109375" style="40" customWidth="1"/>
    <col min="3083" max="3083" width="0.7109375" style="40" customWidth="1"/>
    <col min="3084" max="3084" width="12.7109375" style="40" customWidth="1"/>
    <col min="3085" max="3085" width="0.7109375" style="40" customWidth="1"/>
    <col min="3086" max="3086" width="12.7109375" style="40" customWidth="1"/>
    <col min="3087" max="3087" width="8.7109375" style="40" bestFit="1" customWidth="1"/>
    <col min="3088" max="3328" width="9" style="40"/>
    <col min="3329" max="3332" width="1.7109375" style="40" customWidth="1"/>
    <col min="3333" max="3333" width="39.5703125" style="40" customWidth="1"/>
    <col min="3334" max="3334" width="6.7109375" style="40" customWidth="1"/>
    <col min="3335" max="3335" width="1" style="40" customWidth="1"/>
    <col min="3336" max="3336" width="12.7109375" style="40" customWidth="1"/>
    <col min="3337" max="3337" width="0.7109375" style="40" customWidth="1"/>
    <col min="3338" max="3338" width="12.7109375" style="40" customWidth="1"/>
    <col min="3339" max="3339" width="0.7109375" style="40" customWidth="1"/>
    <col min="3340" max="3340" width="12.7109375" style="40" customWidth="1"/>
    <col min="3341" max="3341" width="0.7109375" style="40" customWidth="1"/>
    <col min="3342" max="3342" width="12.7109375" style="40" customWidth="1"/>
    <col min="3343" max="3343" width="8.7109375" style="40" bestFit="1" customWidth="1"/>
    <col min="3344" max="3584" width="9" style="40"/>
    <col min="3585" max="3588" width="1.7109375" style="40" customWidth="1"/>
    <col min="3589" max="3589" width="39.5703125" style="40" customWidth="1"/>
    <col min="3590" max="3590" width="6.7109375" style="40" customWidth="1"/>
    <col min="3591" max="3591" width="1" style="40" customWidth="1"/>
    <col min="3592" max="3592" width="12.7109375" style="40" customWidth="1"/>
    <col min="3593" max="3593" width="0.7109375" style="40" customWidth="1"/>
    <col min="3594" max="3594" width="12.7109375" style="40" customWidth="1"/>
    <col min="3595" max="3595" width="0.7109375" style="40" customWidth="1"/>
    <col min="3596" max="3596" width="12.7109375" style="40" customWidth="1"/>
    <col min="3597" max="3597" width="0.7109375" style="40" customWidth="1"/>
    <col min="3598" max="3598" width="12.7109375" style="40" customWidth="1"/>
    <col min="3599" max="3599" width="8.7109375" style="40" bestFit="1" customWidth="1"/>
    <col min="3600" max="3840" width="9" style="40"/>
    <col min="3841" max="3844" width="1.7109375" style="40" customWidth="1"/>
    <col min="3845" max="3845" width="39.5703125" style="40" customWidth="1"/>
    <col min="3846" max="3846" width="6.7109375" style="40" customWidth="1"/>
    <col min="3847" max="3847" width="1" style="40" customWidth="1"/>
    <col min="3848" max="3848" width="12.7109375" style="40" customWidth="1"/>
    <col min="3849" max="3849" width="0.7109375" style="40" customWidth="1"/>
    <col min="3850" max="3850" width="12.7109375" style="40" customWidth="1"/>
    <col min="3851" max="3851" width="0.7109375" style="40" customWidth="1"/>
    <col min="3852" max="3852" width="12.7109375" style="40" customWidth="1"/>
    <col min="3853" max="3853" width="0.7109375" style="40" customWidth="1"/>
    <col min="3854" max="3854" width="12.7109375" style="40" customWidth="1"/>
    <col min="3855" max="3855" width="8.7109375" style="40" bestFit="1" customWidth="1"/>
    <col min="3856" max="4096" width="9" style="40"/>
    <col min="4097" max="4100" width="1.7109375" style="40" customWidth="1"/>
    <col min="4101" max="4101" width="39.5703125" style="40" customWidth="1"/>
    <col min="4102" max="4102" width="6.7109375" style="40" customWidth="1"/>
    <col min="4103" max="4103" width="1" style="40" customWidth="1"/>
    <col min="4104" max="4104" width="12.7109375" style="40" customWidth="1"/>
    <col min="4105" max="4105" width="0.7109375" style="40" customWidth="1"/>
    <col min="4106" max="4106" width="12.7109375" style="40" customWidth="1"/>
    <col min="4107" max="4107" width="0.7109375" style="40" customWidth="1"/>
    <col min="4108" max="4108" width="12.7109375" style="40" customWidth="1"/>
    <col min="4109" max="4109" width="0.7109375" style="40" customWidth="1"/>
    <col min="4110" max="4110" width="12.7109375" style="40" customWidth="1"/>
    <col min="4111" max="4111" width="8.7109375" style="40" bestFit="1" customWidth="1"/>
    <col min="4112" max="4352" width="9" style="40"/>
    <col min="4353" max="4356" width="1.7109375" style="40" customWidth="1"/>
    <col min="4357" max="4357" width="39.5703125" style="40" customWidth="1"/>
    <col min="4358" max="4358" width="6.7109375" style="40" customWidth="1"/>
    <col min="4359" max="4359" width="1" style="40" customWidth="1"/>
    <col min="4360" max="4360" width="12.7109375" style="40" customWidth="1"/>
    <col min="4361" max="4361" width="0.7109375" style="40" customWidth="1"/>
    <col min="4362" max="4362" width="12.7109375" style="40" customWidth="1"/>
    <col min="4363" max="4363" width="0.7109375" style="40" customWidth="1"/>
    <col min="4364" max="4364" width="12.7109375" style="40" customWidth="1"/>
    <col min="4365" max="4365" width="0.7109375" style="40" customWidth="1"/>
    <col min="4366" max="4366" width="12.7109375" style="40" customWidth="1"/>
    <col min="4367" max="4367" width="8.7109375" style="40" bestFit="1" customWidth="1"/>
    <col min="4368" max="4608" width="9" style="40"/>
    <col min="4609" max="4612" width="1.7109375" style="40" customWidth="1"/>
    <col min="4613" max="4613" width="39.5703125" style="40" customWidth="1"/>
    <col min="4614" max="4614" width="6.7109375" style="40" customWidth="1"/>
    <col min="4615" max="4615" width="1" style="40" customWidth="1"/>
    <col min="4616" max="4616" width="12.7109375" style="40" customWidth="1"/>
    <col min="4617" max="4617" width="0.7109375" style="40" customWidth="1"/>
    <col min="4618" max="4618" width="12.7109375" style="40" customWidth="1"/>
    <col min="4619" max="4619" width="0.7109375" style="40" customWidth="1"/>
    <col min="4620" max="4620" width="12.7109375" style="40" customWidth="1"/>
    <col min="4621" max="4621" width="0.7109375" style="40" customWidth="1"/>
    <col min="4622" max="4622" width="12.7109375" style="40" customWidth="1"/>
    <col min="4623" max="4623" width="8.7109375" style="40" bestFit="1" customWidth="1"/>
    <col min="4624" max="4864" width="9" style="40"/>
    <col min="4865" max="4868" width="1.7109375" style="40" customWidth="1"/>
    <col min="4869" max="4869" width="39.5703125" style="40" customWidth="1"/>
    <col min="4870" max="4870" width="6.7109375" style="40" customWidth="1"/>
    <col min="4871" max="4871" width="1" style="40" customWidth="1"/>
    <col min="4872" max="4872" width="12.7109375" style="40" customWidth="1"/>
    <col min="4873" max="4873" width="0.7109375" style="40" customWidth="1"/>
    <col min="4874" max="4874" width="12.7109375" style="40" customWidth="1"/>
    <col min="4875" max="4875" width="0.7109375" style="40" customWidth="1"/>
    <col min="4876" max="4876" width="12.7109375" style="40" customWidth="1"/>
    <col min="4877" max="4877" width="0.7109375" style="40" customWidth="1"/>
    <col min="4878" max="4878" width="12.7109375" style="40" customWidth="1"/>
    <col min="4879" max="4879" width="8.7109375" style="40" bestFit="1" customWidth="1"/>
    <col min="4880" max="5120" width="9" style="40"/>
    <col min="5121" max="5124" width="1.7109375" style="40" customWidth="1"/>
    <col min="5125" max="5125" width="39.5703125" style="40" customWidth="1"/>
    <col min="5126" max="5126" width="6.7109375" style="40" customWidth="1"/>
    <col min="5127" max="5127" width="1" style="40" customWidth="1"/>
    <col min="5128" max="5128" width="12.7109375" style="40" customWidth="1"/>
    <col min="5129" max="5129" width="0.7109375" style="40" customWidth="1"/>
    <col min="5130" max="5130" width="12.7109375" style="40" customWidth="1"/>
    <col min="5131" max="5131" width="0.7109375" style="40" customWidth="1"/>
    <col min="5132" max="5132" width="12.7109375" style="40" customWidth="1"/>
    <col min="5133" max="5133" width="0.7109375" style="40" customWidth="1"/>
    <col min="5134" max="5134" width="12.7109375" style="40" customWidth="1"/>
    <col min="5135" max="5135" width="8.7109375" style="40" bestFit="1" customWidth="1"/>
    <col min="5136" max="5376" width="9" style="40"/>
    <col min="5377" max="5380" width="1.7109375" style="40" customWidth="1"/>
    <col min="5381" max="5381" width="39.5703125" style="40" customWidth="1"/>
    <col min="5382" max="5382" width="6.7109375" style="40" customWidth="1"/>
    <col min="5383" max="5383" width="1" style="40" customWidth="1"/>
    <col min="5384" max="5384" width="12.7109375" style="40" customWidth="1"/>
    <col min="5385" max="5385" width="0.7109375" style="40" customWidth="1"/>
    <col min="5386" max="5386" width="12.7109375" style="40" customWidth="1"/>
    <col min="5387" max="5387" width="0.7109375" style="40" customWidth="1"/>
    <col min="5388" max="5388" width="12.7109375" style="40" customWidth="1"/>
    <col min="5389" max="5389" width="0.7109375" style="40" customWidth="1"/>
    <col min="5390" max="5390" width="12.7109375" style="40" customWidth="1"/>
    <col min="5391" max="5391" width="8.7109375" style="40" bestFit="1" customWidth="1"/>
    <col min="5392" max="5632" width="9" style="40"/>
    <col min="5633" max="5636" width="1.7109375" style="40" customWidth="1"/>
    <col min="5637" max="5637" width="39.5703125" style="40" customWidth="1"/>
    <col min="5638" max="5638" width="6.7109375" style="40" customWidth="1"/>
    <col min="5639" max="5639" width="1" style="40" customWidth="1"/>
    <col min="5640" max="5640" width="12.7109375" style="40" customWidth="1"/>
    <col min="5641" max="5641" width="0.7109375" style="40" customWidth="1"/>
    <col min="5642" max="5642" width="12.7109375" style="40" customWidth="1"/>
    <col min="5643" max="5643" width="0.7109375" style="40" customWidth="1"/>
    <col min="5644" max="5644" width="12.7109375" style="40" customWidth="1"/>
    <col min="5645" max="5645" width="0.7109375" style="40" customWidth="1"/>
    <col min="5646" max="5646" width="12.7109375" style="40" customWidth="1"/>
    <col min="5647" max="5647" width="8.7109375" style="40" bestFit="1" customWidth="1"/>
    <col min="5648" max="5888" width="9" style="40"/>
    <col min="5889" max="5892" width="1.7109375" style="40" customWidth="1"/>
    <col min="5893" max="5893" width="39.5703125" style="40" customWidth="1"/>
    <col min="5894" max="5894" width="6.7109375" style="40" customWidth="1"/>
    <col min="5895" max="5895" width="1" style="40" customWidth="1"/>
    <col min="5896" max="5896" width="12.7109375" style="40" customWidth="1"/>
    <col min="5897" max="5897" width="0.7109375" style="40" customWidth="1"/>
    <col min="5898" max="5898" width="12.7109375" style="40" customWidth="1"/>
    <col min="5899" max="5899" width="0.7109375" style="40" customWidth="1"/>
    <col min="5900" max="5900" width="12.7109375" style="40" customWidth="1"/>
    <col min="5901" max="5901" width="0.7109375" style="40" customWidth="1"/>
    <col min="5902" max="5902" width="12.7109375" style="40" customWidth="1"/>
    <col min="5903" max="5903" width="8.7109375" style="40" bestFit="1" customWidth="1"/>
    <col min="5904" max="6144" width="9" style="40"/>
    <col min="6145" max="6148" width="1.7109375" style="40" customWidth="1"/>
    <col min="6149" max="6149" width="39.5703125" style="40" customWidth="1"/>
    <col min="6150" max="6150" width="6.7109375" style="40" customWidth="1"/>
    <col min="6151" max="6151" width="1" style="40" customWidth="1"/>
    <col min="6152" max="6152" width="12.7109375" style="40" customWidth="1"/>
    <col min="6153" max="6153" width="0.7109375" style="40" customWidth="1"/>
    <col min="6154" max="6154" width="12.7109375" style="40" customWidth="1"/>
    <col min="6155" max="6155" width="0.7109375" style="40" customWidth="1"/>
    <col min="6156" max="6156" width="12.7109375" style="40" customWidth="1"/>
    <col min="6157" max="6157" width="0.7109375" style="40" customWidth="1"/>
    <col min="6158" max="6158" width="12.7109375" style="40" customWidth="1"/>
    <col min="6159" max="6159" width="8.7109375" style="40" bestFit="1" customWidth="1"/>
    <col min="6160" max="6400" width="9" style="40"/>
    <col min="6401" max="6404" width="1.7109375" style="40" customWidth="1"/>
    <col min="6405" max="6405" width="39.5703125" style="40" customWidth="1"/>
    <col min="6406" max="6406" width="6.7109375" style="40" customWidth="1"/>
    <col min="6407" max="6407" width="1" style="40" customWidth="1"/>
    <col min="6408" max="6408" width="12.7109375" style="40" customWidth="1"/>
    <col min="6409" max="6409" width="0.7109375" style="40" customWidth="1"/>
    <col min="6410" max="6410" width="12.7109375" style="40" customWidth="1"/>
    <col min="6411" max="6411" width="0.7109375" style="40" customWidth="1"/>
    <col min="6412" max="6412" width="12.7109375" style="40" customWidth="1"/>
    <col min="6413" max="6413" width="0.7109375" style="40" customWidth="1"/>
    <col min="6414" max="6414" width="12.7109375" style="40" customWidth="1"/>
    <col min="6415" max="6415" width="8.7109375" style="40" bestFit="1" customWidth="1"/>
    <col min="6416" max="6656" width="9" style="40"/>
    <col min="6657" max="6660" width="1.7109375" style="40" customWidth="1"/>
    <col min="6661" max="6661" width="39.5703125" style="40" customWidth="1"/>
    <col min="6662" max="6662" width="6.7109375" style="40" customWidth="1"/>
    <col min="6663" max="6663" width="1" style="40" customWidth="1"/>
    <col min="6664" max="6664" width="12.7109375" style="40" customWidth="1"/>
    <col min="6665" max="6665" width="0.7109375" style="40" customWidth="1"/>
    <col min="6666" max="6666" width="12.7109375" style="40" customWidth="1"/>
    <col min="6667" max="6667" width="0.7109375" style="40" customWidth="1"/>
    <col min="6668" max="6668" width="12.7109375" style="40" customWidth="1"/>
    <col min="6669" max="6669" width="0.7109375" style="40" customWidth="1"/>
    <col min="6670" max="6670" width="12.7109375" style="40" customWidth="1"/>
    <col min="6671" max="6671" width="8.7109375" style="40" bestFit="1" customWidth="1"/>
    <col min="6672" max="6912" width="9" style="40"/>
    <col min="6913" max="6916" width="1.7109375" style="40" customWidth="1"/>
    <col min="6917" max="6917" width="39.5703125" style="40" customWidth="1"/>
    <col min="6918" max="6918" width="6.7109375" style="40" customWidth="1"/>
    <col min="6919" max="6919" width="1" style="40" customWidth="1"/>
    <col min="6920" max="6920" width="12.7109375" style="40" customWidth="1"/>
    <col min="6921" max="6921" width="0.7109375" style="40" customWidth="1"/>
    <col min="6922" max="6922" width="12.7109375" style="40" customWidth="1"/>
    <col min="6923" max="6923" width="0.7109375" style="40" customWidth="1"/>
    <col min="6924" max="6924" width="12.7109375" style="40" customWidth="1"/>
    <col min="6925" max="6925" width="0.7109375" style="40" customWidth="1"/>
    <col min="6926" max="6926" width="12.7109375" style="40" customWidth="1"/>
    <col min="6927" max="6927" width="8.7109375" style="40" bestFit="1" customWidth="1"/>
    <col min="6928" max="7168" width="9" style="40"/>
    <col min="7169" max="7172" width="1.7109375" style="40" customWidth="1"/>
    <col min="7173" max="7173" width="39.5703125" style="40" customWidth="1"/>
    <col min="7174" max="7174" width="6.7109375" style="40" customWidth="1"/>
    <col min="7175" max="7175" width="1" style="40" customWidth="1"/>
    <col min="7176" max="7176" width="12.7109375" style="40" customWidth="1"/>
    <col min="7177" max="7177" width="0.7109375" style="40" customWidth="1"/>
    <col min="7178" max="7178" width="12.7109375" style="40" customWidth="1"/>
    <col min="7179" max="7179" width="0.7109375" style="40" customWidth="1"/>
    <col min="7180" max="7180" width="12.7109375" style="40" customWidth="1"/>
    <col min="7181" max="7181" width="0.7109375" style="40" customWidth="1"/>
    <col min="7182" max="7182" width="12.7109375" style="40" customWidth="1"/>
    <col min="7183" max="7183" width="8.7109375" style="40" bestFit="1" customWidth="1"/>
    <col min="7184" max="7424" width="9" style="40"/>
    <col min="7425" max="7428" width="1.7109375" style="40" customWidth="1"/>
    <col min="7429" max="7429" width="39.5703125" style="40" customWidth="1"/>
    <col min="7430" max="7430" width="6.7109375" style="40" customWidth="1"/>
    <col min="7431" max="7431" width="1" style="40" customWidth="1"/>
    <col min="7432" max="7432" width="12.7109375" style="40" customWidth="1"/>
    <col min="7433" max="7433" width="0.7109375" style="40" customWidth="1"/>
    <col min="7434" max="7434" width="12.7109375" style="40" customWidth="1"/>
    <col min="7435" max="7435" width="0.7109375" style="40" customWidth="1"/>
    <col min="7436" max="7436" width="12.7109375" style="40" customWidth="1"/>
    <col min="7437" max="7437" width="0.7109375" style="40" customWidth="1"/>
    <col min="7438" max="7438" width="12.7109375" style="40" customWidth="1"/>
    <col min="7439" max="7439" width="8.7109375" style="40" bestFit="1" customWidth="1"/>
    <col min="7440" max="7680" width="9" style="40"/>
    <col min="7681" max="7684" width="1.7109375" style="40" customWidth="1"/>
    <col min="7685" max="7685" width="39.5703125" style="40" customWidth="1"/>
    <col min="7686" max="7686" width="6.7109375" style="40" customWidth="1"/>
    <col min="7687" max="7687" width="1" style="40" customWidth="1"/>
    <col min="7688" max="7688" width="12.7109375" style="40" customWidth="1"/>
    <col min="7689" max="7689" width="0.7109375" style="40" customWidth="1"/>
    <col min="7690" max="7690" width="12.7109375" style="40" customWidth="1"/>
    <col min="7691" max="7691" width="0.7109375" style="40" customWidth="1"/>
    <col min="7692" max="7692" width="12.7109375" style="40" customWidth="1"/>
    <col min="7693" max="7693" width="0.7109375" style="40" customWidth="1"/>
    <col min="7694" max="7694" width="12.7109375" style="40" customWidth="1"/>
    <col min="7695" max="7695" width="8.7109375" style="40" bestFit="1" customWidth="1"/>
    <col min="7696" max="7936" width="9" style="40"/>
    <col min="7937" max="7940" width="1.7109375" style="40" customWidth="1"/>
    <col min="7941" max="7941" width="39.5703125" style="40" customWidth="1"/>
    <col min="7942" max="7942" width="6.7109375" style="40" customWidth="1"/>
    <col min="7943" max="7943" width="1" style="40" customWidth="1"/>
    <col min="7944" max="7944" width="12.7109375" style="40" customWidth="1"/>
    <col min="7945" max="7945" width="0.7109375" style="40" customWidth="1"/>
    <col min="7946" max="7946" width="12.7109375" style="40" customWidth="1"/>
    <col min="7947" max="7947" width="0.7109375" style="40" customWidth="1"/>
    <col min="7948" max="7948" width="12.7109375" style="40" customWidth="1"/>
    <col min="7949" max="7949" width="0.7109375" style="40" customWidth="1"/>
    <col min="7950" max="7950" width="12.7109375" style="40" customWidth="1"/>
    <col min="7951" max="7951" width="8.7109375" style="40" bestFit="1" customWidth="1"/>
    <col min="7952" max="8192" width="9" style="40"/>
    <col min="8193" max="8196" width="1.7109375" style="40" customWidth="1"/>
    <col min="8197" max="8197" width="39.5703125" style="40" customWidth="1"/>
    <col min="8198" max="8198" width="6.7109375" style="40" customWidth="1"/>
    <col min="8199" max="8199" width="1" style="40" customWidth="1"/>
    <col min="8200" max="8200" width="12.7109375" style="40" customWidth="1"/>
    <col min="8201" max="8201" width="0.7109375" style="40" customWidth="1"/>
    <col min="8202" max="8202" width="12.7109375" style="40" customWidth="1"/>
    <col min="8203" max="8203" width="0.7109375" style="40" customWidth="1"/>
    <col min="8204" max="8204" width="12.7109375" style="40" customWidth="1"/>
    <col min="8205" max="8205" width="0.7109375" style="40" customWidth="1"/>
    <col min="8206" max="8206" width="12.7109375" style="40" customWidth="1"/>
    <col min="8207" max="8207" width="8.7109375" style="40" bestFit="1" customWidth="1"/>
    <col min="8208" max="8448" width="9" style="40"/>
    <col min="8449" max="8452" width="1.7109375" style="40" customWidth="1"/>
    <col min="8453" max="8453" width="39.5703125" style="40" customWidth="1"/>
    <col min="8454" max="8454" width="6.7109375" style="40" customWidth="1"/>
    <col min="8455" max="8455" width="1" style="40" customWidth="1"/>
    <col min="8456" max="8456" width="12.7109375" style="40" customWidth="1"/>
    <col min="8457" max="8457" width="0.7109375" style="40" customWidth="1"/>
    <col min="8458" max="8458" width="12.7109375" style="40" customWidth="1"/>
    <col min="8459" max="8459" width="0.7109375" style="40" customWidth="1"/>
    <col min="8460" max="8460" width="12.7109375" style="40" customWidth="1"/>
    <col min="8461" max="8461" width="0.7109375" style="40" customWidth="1"/>
    <col min="8462" max="8462" width="12.7109375" style="40" customWidth="1"/>
    <col min="8463" max="8463" width="8.7109375" style="40" bestFit="1" customWidth="1"/>
    <col min="8464" max="8704" width="9" style="40"/>
    <col min="8705" max="8708" width="1.7109375" style="40" customWidth="1"/>
    <col min="8709" max="8709" width="39.5703125" style="40" customWidth="1"/>
    <col min="8710" max="8710" width="6.7109375" style="40" customWidth="1"/>
    <col min="8711" max="8711" width="1" style="40" customWidth="1"/>
    <col min="8712" max="8712" width="12.7109375" style="40" customWidth="1"/>
    <col min="8713" max="8713" width="0.7109375" style="40" customWidth="1"/>
    <col min="8714" max="8714" width="12.7109375" style="40" customWidth="1"/>
    <col min="8715" max="8715" width="0.7109375" style="40" customWidth="1"/>
    <col min="8716" max="8716" width="12.7109375" style="40" customWidth="1"/>
    <col min="8717" max="8717" width="0.7109375" style="40" customWidth="1"/>
    <col min="8718" max="8718" width="12.7109375" style="40" customWidth="1"/>
    <col min="8719" max="8719" width="8.7109375" style="40" bestFit="1" customWidth="1"/>
    <col min="8720" max="8960" width="9" style="40"/>
    <col min="8961" max="8964" width="1.7109375" style="40" customWidth="1"/>
    <col min="8965" max="8965" width="39.5703125" style="40" customWidth="1"/>
    <col min="8966" max="8966" width="6.7109375" style="40" customWidth="1"/>
    <col min="8967" max="8967" width="1" style="40" customWidth="1"/>
    <col min="8968" max="8968" width="12.7109375" style="40" customWidth="1"/>
    <col min="8969" max="8969" width="0.7109375" style="40" customWidth="1"/>
    <col min="8970" max="8970" width="12.7109375" style="40" customWidth="1"/>
    <col min="8971" max="8971" width="0.7109375" style="40" customWidth="1"/>
    <col min="8972" max="8972" width="12.7109375" style="40" customWidth="1"/>
    <col min="8973" max="8973" width="0.7109375" style="40" customWidth="1"/>
    <col min="8974" max="8974" width="12.7109375" style="40" customWidth="1"/>
    <col min="8975" max="8975" width="8.7109375" style="40" bestFit="1" customWidth="1"/>
    <col min="8976" max="9216" width="9" style="40"/>
    <col min="9217" max="9220" width="1.7109375" style="40" customWidth="1"/>
    <col min="9221" max="9221" width="39.5703125" style="40" customWidth="1"/>
    <col min="9222" max="9222" width="6.7109375" style="40" customWidth="1"/>
    <col min="9223" max="9223" width="1" style="40" customWidth="1"/>
    <col min="9224" max="9224" width="12.7109375" style="40" customWidth="1"/>
    <col min="9225" max="9225" width="0.7109375" style="40" customWidth="1"/>
    <col min="9226" max="9226" width="12.7109375" style="40" customWidth="1"/>
    <col min="9227" max="9227" width="0.7109375" style="40" customWidth="1"/>
    <col min="9228" max="9228" width="12.7109375" style="40" customWidth="1"/>
    <col min="9229" max="9229" width="0.7109375" style="40" customWidth="1"/>
    <col min="9230" max="9230" width="12.7109375" style="40" customWidth="1"/>
    <col min="9231" max="9231" width="8.7109375" style="40" bestFit="1" customWidth="1"/>
    <col min="9232" max="9472" width="9" style="40"/>
    <col min="9473" max="9476" width="1.7109375" style="40" customWidth="1"/>
    <col min="9477" max="9477" width="39.5703125" style="40" customWidth="1"/>
    <col min="9478" max="9478" width="6.7109375" style="40" customWidth="1"/>
    <col min="9479" max="9479" width="1" style="40" customWidth="1"/>
    <col min="9480" max="9480" width="12.7109375" style="40" customWidth="1"/>
    <col min="9481" max="9481" width="0.7109375" style="40" customWidth="1"/>
    <col min="9482" max="9482" width="12.7109375" style="40" customWidth="1"/>
    <col min="9483" max="9483" width="0.7109375" style="40" customWidth="1"/>
    <col min="9484" max="9484" width="12.7109375" style="40" customWidth="1"/>
    <col min="9485" max="9485" width="0.7109375" style="40" customWidth="1"/>
    <col min="9486" max="9486" width="12.7109375" style="40" customWidth="1"/>
    <col min="9487" max="9487" width="8.7109375" style="40" bestFit="1" customWidth="1"/>
    <col min="9488" max="9728" width="9" style="40"/>
    <col min="9729" max="9732" width="1.7109375" style="40" customWidth="1"/>
    <col min="9733" max="9733" width="39.5703125" style="40" customWidth="1"/>
    <col min="9734" max="9734" width="6.7109375" style="40" customWidth="1"/>
    <col min="9735" max="9735" width="1" style="40" customWidth="1"/>
    <col min="9736" max="9736" width="12.7109375" style="40" customWidth="1"/>
    <col min="9737" max="9737" width="0.7109375" style="40" customWidth="1"/>
    <col min="9738" max="9738" width="12.7109375" style="40" customWidth="1"/>
    <col min="9739" max="9739" width="0.7109375" style="40" customWidth="1"/>
    <col min="9740" max="9740" width="12.7109375" style="40" customWidth="1"/>
    <col min="9741" max="9741" width="0.7109375" style="40" customWidth="1"/>
    <col min="9742" max="9742" width="12.7109375" style="40" customWidth="1"/>
    <col min="9743" max="9743" width="8.7109375" style="40" bestFit="1" customWidth="1"/>
    <col min="9744" max="9984" width="9" style="40"/>
    <col min="9985" max="9988" width="1.7109375" style="40" customWidth="1"/>
    <col min="9989" max="9989" width="39.5703125" style="40" customWidth="1"/>
    <col min="9990" max="9990" width="6.7109375" style="40" customWidth="1"/>
    <col min="9991" max="9991" width="1" style="40" customWidth="1"/>
    <col min="9992" max="9992" width="12.7109375" style="40" customWidth="1"/>
    <col min="9993" max="9993" width="0.7109375" style="40" customWidth="1"/>
    <col min="9994" max="9994" width="12.7109375" style="40" customWidth="1"/>
    <col min="9995" max="9995" width="0.7109375" style="40" customWidth="1"/>
    <col min="9996" max="9996" width="12.7109375" style="40" customWidth="1"/>
    <col min="9997" max="9997" width="0.7109375" style="40" customWidth="1"/>
    <col min="9998" max="9998" width="12.7109375" style="40" customWidth="1"/>
    <col min="9999" max="9999" width="8.7109375" style="40" bestFit="1" customWidth="1"/>
    <col min="10000" max="10240" width="9" style="40"/>
    <col min="10241" max="10244" width="1.7109375" style="40" customWidth="1"/>
    <col min="10245" max="10245" width="39.5703125" style="40" customWidth="1"/>
    <col min="10246" max="10246" width="6.7109375" style="40" customWidth="1"/>
    <col min="10247" max="10247" width="1" style="40" customWidth="1"/>
    <col min="10248" max="10248" width="12.7109375" style="40" customWidth="1"/>
    <col min="10249" max="10249" width="0.7109375" style="40" customWidth="1"/>
    <col min="10250" max="10250" width="12.7109375" style="40" customWidth="1"/>
    <col min="10251" max="10251" width="0.7109375" style="40" customWidth="1"/>
    <col min="10252" max="10252" width="12.7109375" style="40" customWidth="1"/>
    <col min="10253" max="10253" width="0.7109375" style="40" customWidth="1"/>
    <col min="10254" max="10254" width="12.7109375" style="40" customWidth="1"/>
    <col min="10255" max="10255" width="8.7109375" style="40" bestFit="1" customWidth="1"/>
    <col min="10256" max="10496" width="9" style="40"/>
    <col min="10497" max="10500" width="1.7109375" style="40" customWidth="1"/>
    <col min="10501" max="10501" width="39.5703125" style="40" customWidth="1"/>
    <col min="10502" max="10502" width="6.7109375" style="40" customWidth="1"/>
    <col min="10503" max="10503" width="1" style="40" customWidth="1"/>
    <col min="10504" max="10504" width="12.7109375" style="40" customWidth="1"/>
    <col min="10505" max="10505" width="0.7109375" style="40" customWidth="1"/>
    <col min="10506" max="10506" width="12.7109375" style="40" customWidth="1"/>
    <col min="10507" max="10507" width="0.7109375" style="40" customWidth="1"/>
    <col min="10508" max="10508" width="12.7109375" style="40" customWidth="1"/>
    <col min="10509" max="10509" width="0.7109375" style="40" customWidth="1"/>
    <col min="10510" max="10510" width="12.7109375" style="40" customWidth="1"/>
    <col min="10511" max="10511" width="8.7109375" style="40" bestFit="1" customWidth="1"/>
    <col min="10512" max="10752" width="9" style="40"/>
    <col min="10753" max="10756" width="1.7109375" style="40" customWidth="1"/>
    <col min="10757" max="10757" width="39.5703125" style="40" customWidth="1"/>
    <col min="10758" max="10758" width="6.7109375" style="40" customWidth="1"/>
    <col min="10759" max="10759" width="1" style="40" customWidth="1"/>
    <col min="10760" max="10760" width="12.7109375" style="40" customWidth="1"/>
    <col min="10761" max="10761" width="0.7109375" style="40" customWidth="1"/>
    <col min="10762" max="10762" width="12.7109375" style="40" customWidth="1"/>
    <col min="10763" max="10763" width="0.7109375" style="40" customWidth="1"/>
    <col min="10764" max="10764" width="12.7109375" style="40" customWidth="1"/>
    <col min="10765" max="10765" width="0.7109375" style="40" customWidth="1"/>
    <col min="10766" max="10766" width="12.7109375" style="40" customWidth="1"/>
    <col min="10767" max="10767" width="8.7109375" style="40" bestFit="1" customWidth="1"/>
    <col min="10768" max="11008" width="9" style="40"/>
    <col min="11009" max="11012" width="1.7109375" style="40" customWidth="1"/>
    <col min="11013" max="11013" width="39.5703125" style="40" customWidth="1"/>
    <col min="11014" max="11014" width="6.7109375" style="40" customWidth="1"/>
    <col min="11015" max="11015" width="1" style="40" customWidth="1"/>
    <col min="11016" max="11016" width="12.7109375" style="40" customWidth="1"/>
    <col min="11017" max="11017" width="0.7109375" style="40" customWidth="1"/>
    <col min="11018" max="11018" width="12.7109375" style="40" customWidth="1"/>
    <col min="11019" max="11019" width="0.7109375" style="40" customWidth="1"/>
    <col min="11020" max="11020" width="12.7109375" style="40" customWidth="1"/>
    <col min="11021" max="11021" width="0.7109375" style="40" customWidth="1"/>
    <col min="11022" max="11022" width="12.7109375" style="40" customWidth="1"/>
    <col min="11023" max="11023" width="8.7109375" style="40" bestFit="1" customWidth="1"/>
    <col min="11024" max="11264" width="9" style="40"/>
    <col min="11265" max="11268" width="1.7109375" style="40" customWidth="1"/>
    <col min="11269" max="11269" width="39.5703125" style="40" customWidth="1"/>
    <col min="11270" max="11270" width="6.7109375" style="40" customWidth="1"/>
    <col min="11271" max="11271" width="1" style="40" customWidth="1"/>
    <col min="11272" max="11272" width="12.7109375" style="40" customWidth="1"/>
    <col min="11273" max="11273" width="0.7109375" style="40" customWidth="1"/>
    <col min="11274" max="11274" width="12.7109375" style="40" customWidth="1"/>
    <col min="11275" max="11275" width="0.7109375" style="40" customWidth="1"/>
    <col min="11276" max="11276" width="12.7109375" style="40" customWidth="1"/>
    <col min="11277" max="11277" width="0.7109375" style="40" customWidth="1"/>
    <col min="11278" max="11278" width="12.7109375" style="40" customWidth="1"/>
    <col min="11279" max="11279" width="8.7109375" style="40" bestFit="1" customWidth="1"/>
    <col min="11280" max="11520" width="9" style="40"/>
    <col min="11521" max="11524" width="1.7109375" style="40" customWidth="1"/>
    <col min="11525" max="11525" width="39.5703125" style="40" customWidth="1"/>
    <col min="11526" max="11526" width="6.7109375" style="40" customWidth="1"/>
    <col min="11527" max="11527" width="1" style="40" customWidth="1"/>
    <col min="11528" max="11528" width="12.7109375" style="40" customWidth="1"/>
    <col min="11529" max="11529" width="0.7109375" style="40" customWidth="1"/>
    <col min="11530" max="11530" width="12.7109375" style="40" customWidth="1"/>
    <col min="11531" max="11531" width="0.7109375" style="40" customWidth="1"/>
    <col min="11532" max="11532" width="12.7109375" style="40" customWidth="1"/>
    <col min="11533" max="11533" width="0.7109375" style="40" customWidth="1"/>
    <col min="11534" max="11534" width="12.7109375" style="40" customWidth="1"/>
    <col min="11535" max="11535" width="8.7109375" style="40" bestFit="1" customWidth="1"/>
    <col min="11536" max="11776" width="9" style="40"/>
    <col min="11777" max="11780" width="1.7109375" style="40" customWidth="1"/>
    <col min="11781" max="11781" width="39.5703125" style="40" customWidth="1"/>
    <col min="11782" max="11782" width="6.7109375" style="40" customWidth="1"/>
    <col min="11783" max="11783" width="1" style="40" customWidth="1"/>
    <col min="11784" max="11784" width="12.7109375" style="40" customWidth="1"/>
    <col min="11785" max="11785" width="0.7109375" style="40" customWidth="1"/>
    <col min="11786" max="11786" width="12.7109375" style="40" customWidth="1"/>
    <col min="11787" max="11787" width="0.7109375" style="40" customWidth="1"/>
    <col min="11788" max="11788" width="12.7109375" style="40" customWidth="1"/>
    <col min="11789" max="11789" width="0.7109375" style="40" customWidth="1"/>
    <col min="11790" max="11790" width="12.7109375" style="40" customWidth="1"/>
    <col min="11791" max="11791" width="8.7109375" style="40" bestFit="1" customWidth="1"/>
    <col min="11792" max="12032" width="9" style="40"/>
    <col min="12033" max="12036" width="1.7109375" style="40" customWidth="1"/>
    <col min="12037" max="12037" width="39.5703125" style="40" customWidth="1"/>
    <col min="12038" max="12038" width="6.7109375" style="40" customWidth="1"/>
    <col min="12039" max="12039" width="1" style="40" customWidth="1"/>
    <col min="12040" max="12040" width="12.7109375" style="40" customWidth="1"/>
    <col min="12041" max="12041" width="0.7109375" style="40" customWidth="1"/>
    <col min="12042" max="12042" width="12.7109375" style="40" customWidth="1"/>
    <col min="12043" max="12043" width="0.7109375" style="40" customWidth="1"/>
    <col min="12044" max="12044" width="12.7109375" style="40" customWidth="1"/>
    <col min="12045" max="12045" width="0.7109375" style="40" customWidth="1"/>
    <col min="12046" max="12046" width="12.7109375" style="40" customWidth="1"/>
    <col min="12047" max="12047" width="8.7109375" style="40" bestFit="1" customWidth="1"/>
    <col min="12048" max="12288" width="9" style="40"/>
    <col min="12289" max="12292" width="1.7109375" style="40" customWidth="1"/>
    <col min="12293" max="12293" width="39.5703125" style="40" customWidth="1"/>
    <col min="12294" max="12294" width="6.7109375" style="40" customWidth="1"/>
    <col min="12295" max="12295" width="1" style="40" customWidth="1"/>
    <col min="12296" max="12296" width="12.7109375" style="40" customWidth="1"/>
    <col min="12297" max="12297" width="0.7109375" style="40" customWidth="1"/>
    <col min="12298" max="12298" width="12.7109375" style="40" customWidth="1"/>
    <col min="12299" max="12299" width="0.7109375" style="40" customWidth="1"/>
    <col min="12300" max="12300" width="12.7109375" style="40" customWidth="1"/>
    <col min="12301" max="12301" width="0.7109375" style="40" customWidth="1"/>
    <col min="12302" max="12302" width="12.7109375" style="40" customWidth="1"/>
    <col min="12303" max="12303" width="8.7109375" style="40" bestFit="1" customWidth="1"/>
    <col min="12304" max="12544" width="9" style="40"/>
    <col min="12545" max="12548" width="1.7109375" style="40" customWidth="1"/>
    <col min="12549" max="12549" width="39.5703125" style="40" customWidth="1"/>
    <col min="12550" max="12550" width="6.7109375" style="40" customWidth="1"/>
    <col min="12551" max="12551" width="1" style="40" customWidth="1"/>
    <col min="12552" max="12552" width="12.7109375" style="40" customWidth="1"/>
    <col min="12553" max="12553" width="0.7109375" style="40" customWidth="1"/>
    <col min="12554" max="12554" width="12.7109375" style="40" customWidth="1"/>
    <col min="12555" max="12555" width="0.7109375" style="40" customWidth="1"/>
    <col min="12556" max="12556" width="12.7109375" style="40" customWidth="1"/>
    <col min="12557" max="12557" width="0.7109375" style="40" customWidth="1"/>
    <col min="12558" max="12558" width="12.7109375" style="40" customWidth="1"/>
    <col min="12559" max="12559" width="8.7109375" style="40" bestFit="1" customWidth="1"/>
    <col min="12560" max="12800" width="9" style="40"/>
    <col min="12801" max="12804" width="1.7109375" style="40" customWidth="1"/>
    <col min="12805" max="12805" width="39.5703125" style="40" customWidth="1"/>
    <col min="12806" max="12806" width="6.7109375" style="40" customWidth="1"/>
    <col min="12807" max="12807" width="1" style="40" customWidth="1"/>
    <col min="12808" max="12808" width="12.7109375" style="40" customWidth="1"/>
    <col min="12809" max="12809" width="0.7109375" style="40" customWidth="1"/>
    <col min="12810" max="12810" width="12.7109375" style="40" customWidth="1"/>
    <col min="12811" max="12811" width="0.7109375" style="40" customWidth="1"/>
    <col min="12812" max="12812" width="12.7109375" style="40" customWidth="1"/>
    <col min="12813" max="12813" width="0.7109375" style="40" customWidth="1"/>
    <col min="12814" max="12814" width="12.7109375" style="40" customWidth="1"/>
    <col min="12815" max="12815" width="8.7109375" style="40" bestFit="1" customWidth="1"/>
    <col min="12816" max="13056" width="9" style="40"/>
    <col min="13057" max="13060" width="1.7109375" style="40" customWidth="1"/>
    <col min="13061" max="13061" width="39.5703125" style="40" customWidth="1"/>
    <col min="13062" max="13062" width="6.7109375" style="40" customWidth="1"/>
    <col min="13063" max="13063" width="1" style="40" customWidth="1"/>
    <col min="13064" max="13064" width="12.7109375" style="40" customWidth="1"/>
    <col min="13065" max="13065" width="0.7109375" style="40" customWidth="1"/>
    <col min="13066" max="13066" width="12.7109375" style="40" customWidth="1"/>
    <col min="13067" max="13067" width="0.7109375" style="40" customWidth="1"/>
    <col min="13068" max="13068" width="12.7109375" style="40" customWidth="1"/>
    <col min="13069" max="13069" width="0.7109375" style="40" customWidth="1"/>
    <col min="13070" max="13070" width="12.7109375" style="40" customWidth="1"/>
    <col min="13071" max="13071" width="8.7109375" style="40" bestFit="1" customWidth="1"/>
    <col min="13072" max="13312" width="9" style="40"/>
    <col min="13313" max="13316" width="1.7109375" style="40" customWidth="1"/>
    <col min="13317" max="13317" width="39.5703125" style="40" customWidth="1"/>
    <col min="13318" max="13318" width="6.7109375" style="40" customWidth="1"/>
    <col min="13319" max="13319" width="1" style="40" customWidth="1"/>
    <col min="13320" max="13320" width="12.7109375" style="40" customWidth="1"/>
    <col min="13321" max="13321" width="0.7109375" style="40" customWidth="1"/>
    <col min="13322" max="13322" width="12.7109375" style="40" customWidth="1"/>
    <col min="13323" max="13323" width="0.7109375" style="40" customWidth="1"/>
    <col min="13324" max="13324" width="12.7109375" style="40" customWidth="1"/>
    <col min="13325" max="13325" width="0.7109375" style="40" customWidth="1"/>
    <col min="13326" max="13326" width="12.7109375" style="40" customWidth="1"/>
    <col min="13327" max="13327" width="8.7109375" style="40" bestFit="1" customWidth="1"/>
    <col min="13328" max="13568" width="9" style="40"/>
    <col min="13569" max="13572" width="1.7109375" style="40" customWidth="1"/>
    <col min="13573" max="13573" width="39.5703125" style="40" customWidth="1"/>
    <col min="13574" max="13574" width="6.7109375" style="40" customWidth="1"/>
    <col min="13575" max="13575" width="1" style="40" customWidth="1"/>
    <col min="13576" max="13576" width="12.7109375" style="40" customWidth="1"/>
    <col min="13577" max="13577" width="0.7109375" style="40" customWidth="1"/>
    <col min="13578" max="13578" width="12.7109375" style="40" customWidth="1"/>
    <col min="13579" max="13579" width="0.7109375" style="40" customWidth="1"/>
    <col min="13580" max="13580" width="12.7109375" style="40" customWidth="1"/>
    <col min="13581" max="13581" width="0.7109375" style="40" customWidth="1"/>
    <col min="13582" max="13582" width="12.7109375" style="40" customWidth="1"/>
    <col min="13583" max="13583" width="8.7109375" style="40" bestFit="1" customWidth="1"/>
    <col min="13584" max="13824" width="9" style="40"/>
    <col min="13825" max="13828" width="1.7109375" style="40" customWidth="1"/>
    <col min="13829" max="13829" width="39.5703125" style="40" customWidth="1"/>
    <col min="13830" max="13830" width="6.7109375" style="40" customWidth="1"/>
    <col min="13831" max="13831" width="1" style="40" customWidth="1"/>
    <col min="13832" max="13832" width="12.7109375" style="40" customWidth="1"/>
    <col min="13833" max="13833" width="0.7109375" style="40" customWidth="1"/>
    <col min="13834" max="13834" width="12.7109375" style="40" customWidth="1"/>
    <col min="13835" max="13835" width="0.7109375" style="40" customWidth="1"/>
    <col min="13836" max="13836" width="12.7109375" style="40" customWidth="1"/>
    <col min="13837" max="13837" width="0.7109375" style="40" customWidth="1"/>
    <col min="13838" max="13838" width="12.7109375" style="40" customWidth="1"/>
    <col min="13839" max="13839" width="8.7109375" style="40" bestFit="1" customWidth="1"/>
    <col min="13840" max="14080" width="9" style="40"/>
    <col min="14081" max="14084" width="1.7109375" style="40" customWidth="1"/>
    <col min="14085" max="14085" width="39.5703125" style="40" customWidth="1"/>
    <col min="14086" max="14086" width="6.7109375" style="40" customWidth="1"/>
    <col min="14087" max="14087" width="1" style="40" customWidth="1"/>
    <col min="14088" max="14088" width="12.7109375" style="40" customWidth="1"/>
    <col min="14089" max="14089" width="0.7109375" style="40" customWidth="1"/>
    <col min="14090" max="14090" width="12.7109375" style="40" customWidth="1"/>
    <col min="14091" max="14091" width="0.7109375" style="40" customWidth="1"/>
    <col min="14092" max="14092" width="12.7109375" style="40" customWidth="1"/>
    <col min="14093" max="14093" width="0.7109375" style="40" customWidth="1"/>
    <col min="14094" max="14094" width="12.7109375" style="40" customWidth="1"/>
    <col min="14095" max="14095" width="8.7109375" style="40" bestFit="1" customWidth="1"/>
    <col min="14096" max="14336" width="9" style="40"/>
    <col min="14337" max="14340" width="1.7109375" style="40" customWidth="1"/>
    <col min="14341" max="14341" width="39.5703125" style="40" customWidth="1"/>
    <col min="14342" max="14342" width="6.7109375" style="40" customWidth="1"/>
    <col min="14343" max="14343" width="1" style="40" customWidth="1"/>
    <col min="14344" max="14344" width="12.7109375" style="40" customWidth="1"/>
    <col min="14345" max="14345" width="0.7109375" style="40" customWidth="1"/>
    <col min="14346" max="14346" width="12.7109375" style="40" customWidth="1"/>
    <col min="14347" max="14347" width="0.7109375" style="40" customWidth="1"/>
    <col min="14348" max="14348" width="12.7109375" style="40" customWidth="1"/>
    <col min="14349" max="14349" width="0.7109375" style="40" customWidth="1"/>
    <col min="14350" max="14350" width="12.7109375" style="40" customWidth="1"/>
    <col min="14351" max="14351" width="8.7109375" style="40" bestFit="1" customWidth="1"/>
    <col min="14352" max="14592" width="9" style="40"/>
    <col min="14593" max="14596" width="1.7109375" style="40" customWidth="1"/>
    <col min="14597" max="14597" width="39.5703125" style="40" customWidth="1"/>
    <col min="14598" max="14598" width="6.7109375" style="40" customWidth="1"/>
    <col min="14599" max="14599" width="1" style="40" customWidth="1"/>
    <col min="14600" max="14600" width="12.7109375" style="40" customWidth="1"/>
    <col min="14601" max="14601" width="0.7109375" style="40" customWidth="1"/>
    <col min="14602" max="14602" width="12.7109375" style="40" customWidth="1"/>
    <col min="14603" max="14603" width="0.7109375" style="40" customWidth="1"/>
    <col min="14604" max="14604" width="12.7109375" style="40" customWidth="1"/>
    <col min="14605" max="14605" width="0.7109375" style="40" customWidth="1"/>
    <col min="14606" max="14606" width="12.7109375" style="40" customWidth="1"/>
    <col min="14607" max="14607" width="8.7109375" style="40" bestFit="1" customWidth="1"/>
    <col min="14608" max="14848" width="9" style="40"/>
    <col min="14849" max="14852" width="1.7109375" style="40" customWidth="1"/>
    <col min="14853" max="14853" width="39.5703125" style="40" customWidth="1"/>
    <col min="14854" max="14854" width="6.7109375" style="40" customWidth="1"/>
    <col min="14855" max="14855" width="1" style="40" customWidth="1"/>
    <col min="14856" max="14856" width="12.7109375" style="40" customWidth="1"/>
    <col min="14857" max="14857" width="0.7109375" style="40" customWidth="1"/>
    <col min="14858" max="14858" width="12.7109375" style="40" customWidth="1"/>
    <col min="14859" max="14859" width="0.7109375" style="40" customWidth="1"/>
    <col min="14860" max="14860" width="12.7109375" style="40" customWidth="1"/>
    <col min="14861" max="14861" width="0.7109375" style="40" customWidth="1"/>
    <col min="14862" max="14862" width="12.7109375" style="40" customWidth="1"/>
    <col min="14863" max="14863" width="8.7109375" style="40" bestFit="1" customWidth="1"/>
    <col min="14864" max="15104" width="9" style="40"/>
    <col min="15105" max="15108" width="1.7109375" style="40" customWidth="1"/>
    <col min="15109" max="15109" width="39.5703125" style="40" customWidth="1"/>
    <col min="15110" max="15110" width="6.7109375" style="40" customWidth="1"/>
    <col min="15111" max="15111" width="1" style="40" customWidth="1"/>
    <col min="15112" max="15112" width="12.7109375" style="40" customWidth="1"/>
    <col min="15113" max="15113" width="0.7109375" style="40" customWidth="1"/>
    <col min="15114" max="15114" width="12.7109375" style="40" customWidth="1"/>
    <col min="15115" max="15115" width="0.7109375" style="40" customWidth="1"/>
    <col min="15116" max="15116" width="12.7109375" style="40" customWidth="1"/>
    <col min="15117" max="15117" width="0.7109375" style="40" customWidth="1"/>
    <col min="15118" max="15118" width="12.7109375" style="40" customWidth="1"/>
    <col min="15119" max="15119" width="8.7109375" style="40" bestFit="1" customWidth="1"/>
    <col min="15120" max="15360" width="9" style="40"/>
    <col min="15361" max="15364" width="1.7109375" style="40" customWidth="1"/>
    <col min="15365" max="15365" width="39.5703125" style="40" customWidth="1"/>
    <col min="15366" max="15366" width="6.7109375" style="40" customWidth="1"/>
    <col min="15367" max="15367" width="1" style="40" customWidth="1"/>
    <col min="15368" max="15368" width="12.7109375" style="40" customWidth="1"/>
    <col min="15369" max="15369" width="0.7109375" style="40" customWidth="1"/>
    <col min="15370" max="15370" width="12.7109375" style="40" customWidth="1"/>
    <col min="15371" max="15371" width="0.7109375" style="40" customWidth="1"/>
    <col min="15372" max="15372" width="12.7109375" style="40" customWidth="1"/>
    <col min="15373" max="15373" width="0.7109375" style="40" customWidth="1"/>
    <col min="15374" max="15374" width="12.7109375" style="40" customWidth="1"/>
    <col min="15375" max="15375" width="8.7109375" style="40" bestFit="1" customWidth="1"/>
    <col min="15376" max="15616" width="9" style="40"/>
    <col min="15617" max="15620" width="1.7109375" style="40" customWidth="1"/>
    <col min="15621" max="15621" width="39.5703125" style="40" customWidth="1"/>
    <col min="15622" max="15622" width="6.7109375" style="40" customWidth="1"/>
    <col min="15623" max="15623" width="1" style="40" customWidth="1"/>
    <col min="15624" max="15624" width="12.7109375" style="40" customWidth="1"/>
    <col min="15625" max="15625" width="0.7109375" style="40" customWidth="1"/>
    <col min="15626" max="15626" width="12.7109375" style="40" customWidth="1"/>
    <col min="15627" max="15627" width="0.7109375" style="40" customWidth="1"/>
    <col min="15628" max="15628" width="12.7109375" style="40" customWidth="1"/>
    <col min="15629" max="15629" width="0.7109375" style="40" customWidth="1"/>
    <col min="15630" max="15630" width="12.7109375" style="40" customWidth="1"/>
    <col min="15631" max="15631" width="8.7109375" style="40" bestFit="1" customWidth="1"/>
    <col min="15632" max="15872" width="9" style="40"/>
    <col min="15873" max="15876" width="1.7109375" style="40" customWidth="1"/>
    <col min="15877" max="15877" width="39.5703125" style="40" customWidth="1"/>
    <col min="15878" max="15878" width="6.7109375" style="40" customWidth="1"/>
    <col min="15879" max="15879" width="1" style="40" customWidth="1"/>
    <col min="15880" max="15880" width="12.7109375" style="40" customWidth="1"/>
    <col min="15881" max="15881" width="0.7109375" style="40" customWidth="1"/>
    <col min="15882" max="15882" width="12.7109375" style="40" customWidth="1"/>
    <col min="15883" max="15883" width="0.7109375" style="40" customWidth="1"/>
    <col min="15884" max="15884" width="12.7109375" style="40" customWidth="1"/>
    <col min="15885" max="15885" width="0.7109375" style="40" customWidth="1"/>
    <col min="15886" max="15886" width="12.7109375" style="40" customWidth="1"/>
    <col min="15887" max="15887" width="8.7109375" style="40" bestFit="1" customWidth="1"/>
    <col min="15888" max="16128" width="9" style="40"/>
    <col min="16129" max="16132" width="1.7109375" style="40" customWidth="1"/>
    <col min="16133" max="16133" width="39.5703125" style="40" customWidth="1"/>
    <col min="16134" max="16134" width="6.7109375" style="40" customWidth="1"/>
    <col min="16135" max="16135" width="1" style="40" customWidth="1"/>
    <col min="16136" max="16136" width="12.7109375" style="40" customWidth="1"/>
    <col min="16137" max="16137" width="0.7109375" style="40" customWidth="1"/>
    <col min="16138" max="16138" width="12.7109375" style="40" customWidth="1"/>
    <col min="16139" max="16139" width="0.7109375" style="40" customWidth="1"/>
    <col min="16140" max="16140" width="12.7109375" style="40" customWidth="1"/>
    <col min="16141" max="16141" width="0.7109375" style="40" customWidth="1"/>
    <col min="16142" max="16142" width="12.7109375" style="40" customWidth="1"/>
    <col min="16143" max="16143" width="8.7109375" style="40" bestFit="1" customWidth="1"/>
    <col min="16144" max="16384" width="9" style="40"/>
  </cols>
  <sheetData>
    <row r="1" spans="1:14" ht="15.95" customHeight="1">
      <c r="A1" s="64" t="s">
        <v>209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15.95" customHeight="1">
      <c r="A2" s="245" t="s">
        <v>264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</row>
    <row r="3" spans="1:14" ht="15.95" customHeight="1">
      <c r="A3" s="246" t="s">
        <v>171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</row>
    <row r="4" spans="1:14" ht="15.95" customHeigh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</row>
    <row r="5" spans="1:14" ht="15.95" customHeight="1">
      <c r="A5" s="106"/>
      <c r="B5" s="106"/>
      <c r="C5" s="106"/>
      <c r="D5" s="106"/>
      <c r="E5" s="106"/>
      <c r="F5" s="204"/>
      <c r="G5" s="106"/>
      <c r="H5" s="107"/>
      <c r="I5" s="106"/>
      <c r="J5" s="107"/>
      <c r="K5" s="106"/>
      <c r="L5" s="107"/>
      <c r="M5" s="106"/>
      <c r="N5" s="107"/>
    </row>
    <row r="6" spans="1:14" ht="15.95" customHeight="1">
      <c r="A6" s="106"/>
      <c r="B6" s="106"/>
      <c r="C6" s="106"/>
      <c r="D6" s="106"/>
      <c r="E6" s="106"/>
      <c r="F6" s="204"/>
      <c r="G6" s="106"/>
      <c r="H6" s="239" t="s">
        <v>1</v>
      </c>
      <c r="I6" s="239"/>
      <c r="J6" s="239"/>
      <c r="K6" s="105"/>
      <c r="L6" s="239" t="s">
        <v>175</v>
      </c>
      <c r="M6" s="239"/>
      <c r="N6" s="239"/>
    </row>
    <row r="7" spans="1:14" ht="15.95" customHeight="1">
      <c r="F7" s="17"/>
      <c r="G7" s="6"/>
      <c r="H7" s="236" t="s">
        <v>174</v>
      </c>
      <c r="I7" s="236"/>
      <c r="J7" s="236"/>
      <c r="L7" s="237" t="s">
        <v>174</v>
      </c>
      <c r="M7" s="237"/>
      <c r="N7" s="237"/>
    </row>
    <row r="8" spans="1:14" ht="15.95" customHeight="1">
      <c r="F8" s="17"/>
      <c r="G8" s="6"/>
      <c r="H8" s="229" t="s">
        <v>33</v>
      </c>
      <c r="I8" s="227"/>
      <c r="J8" s="229" t="s">
        <v>33</v>
      </c>
      <c r="L8" s="229" t="s">
        <v>33</v>
      </c>
      <c r="M8" s="228"/>
      <c r="N8" s="229" t="s">
        <v>33</v>
      </c>
    </row>
    <row r="9" spans="1:14" ht="15.95" customHeight="1">
      <c r="F9" s="79"/>
      <c r="G9" s="80"/>
      <c r="H9" s="81" t="s">
        <v>168</v>
      </c>
      <c r="I9" s="82"/>
      <c r="J9" s="81" t="s">
        <v>2</v>
      </c>
      <c r="K9" s="83"/>
      <c r="L9" s="81" t="s">
        <v>168</v>
      </c>
      <c r="M9" s="82"/>
      <c r="N9" s="81" t="s">
        <v>2</v>
      </c>
    </row>
    <row r="10" spans="1:14" ht="15.95" customHeight="1">
      <c r="F10" s="84" t="s">
        <v>3</v>
      </c>
      <c r="G10" s="80"/>
      <c r="H10" s="85" t="s">
        <v>4</v>
      </c>
      <c r="I10" s="82"/>
      <c r="J10" s="85" t="s">
        <v>4</v>
      </c>
      <c r="K10" s="83"/>
      <c r="L10" s="85" t="s">
        <v>4</v>
      </c>
      <c r="M10" s="82"/>
      <c r="N10" s="85" t="s">
        <v>4</v>
      </c>
    </row>
    <row r="11" spans="1:14" ht="15.95" customHeight="1">
      <c r="F11" s="205"/>
      <c r="L11" s="1"/>
      <c r="N11" s="1"/>
    </row>
    <row r="12" spans="1:14" ht="15.95" customHeight="1">
      <c r="A12" s="94" t="s">
        <v>104</v>
      </c>
      <c r="F12" s="205"/>
      <c r="L12" s="1"/>
      <c r="N12" s="1"/>
    </row>
    <row r="13" spans="1:14" ht="15.95" customHeight="1">
      <c r="A13" s="31" t="s">
        <v>260</v>
      </c>
      <c r="F13" s="205"/>
      <c r="H13" s="1">
        <v>525233524</v>
      </c>
      <c r="J13" s="1">
        <v>560696878</v>
      </c>
      <c r="K13" s="1">
        <v>0</v>
      </c>
      <c r="L13" s="1">
        <v>618941696</v>
      </c>
      <c r="N13" s="1">
        <v>-16151386</v>
      </c>
    </row>
    <row r="14" spans="1:14" ht="15.95" customHeight="1">
      <c r="A14" s="31" t="s">
        <v>105</v>
      </c>
      <c r="F14" s="205"/>
      <c r="H14" s="1"/>
      <c r="J14" s="1"/>
      <c r="L14" s="1"/>
      <c r="N14" s="1"/>
    </row>
    <row r="15" spans="1:14" ht="15.95" customHeight="1">
      <c r="A15" s="31"/>
      <c r="B15" s="31" t="s">
        <v>210</v>
      </c>
      <c r="F15" s="47"/>
      <c r="H15" s="1">
        <v>0</v>
      </c>
      <c r="J15" s="1">
        <v>-9043150</v>
      </c>
      <c r="K15" s="1">
        <v>0</v>
      </c>
      <c r="L15" s="1">
        <v>0</v>
      </c>
      <c r="N15" s="1">
        <v>-9043150</v>
      </c>
    </row>
    <row r="16" spans="1:14" ht="15.95" customHeight="1">
      <c r="B16" s="32" t="s">
        <v>286</v>
      </c>
      <c r="F16" s="47"/>
      <c r="H16" s="1">
        <v>-547993</v>
      </c>
      <c r="J16" s="1">
        <v>-556676</v>
      </c>
      <c r="K16" s="1">
        <v>0</v>
      </c>
      <c r="L16" s="1">
        <v>404932</v>
      </c>
      <c r="N16" s="1">
        <v>-786391</v>
      </c>
    </row>
    <row r="17" spans="2:14" ht="15.95" customHeight="1">
      <c r="B17" s="32" t="s">
        <v>257</v>
      </c>
      <c r="F17" s="47"/>
      <c r="H17" s="1"/>
      <c r="J17" s="1"/>
      <c r="L17" s="1"/>
      <c r="N17" s="1"/>
    </row>
    <row r="18" spans="2:14" ht="15.75" customHeight="1">
      <c r="B18" s="40"/>
      <c r="C18" s="32" t="s">
        <v>258</v>
      </c>
      <c r="F18" s="47" t="s">
        <v>254</v>
      </c>
      <c r="H18" s="1">
        <v>-262367461</v>
      </c>
      <c r="J18" s="1">
        <v>-443592571</v>
      </c>
      <c r="K18" s="1">
        <v>0</v>
      </c>
      <c r="L18" s="1">
        <v>0</v>
      </c>
      <c r="N18" s="1">
        <v>0</v>
      </c>
    </row>
    <row r="19" spans="2:14" ht="15.95" customHeight="1">
      <c r="B19" s="32" t="s">
        <v>16</v>
      </c>
      <c r="F19" s="47"/>
      <c r="H19" s="1">
        <v>0</v>
      </c>
      <c r="J19" s="1">
        <v>0</v>
      </c>
      <c r="K19" s="1">
        <v>0</v>
      </c>
      <c r="L19" s="1">
        <v>-29095980</v>
      </c>
      <c r="N19" s="1">
        <v>-17741400</v>
      </c>
    </row>
    <row r="20" spans="2:14" ht="15.95" customHeight="1">
      <c r="B20" s="32" t="s">
        <v>211</v>
      </c>
      <c r="F20" s="47"/>
      <c r="H20" s="1">
        <v>-70914963</v>
      </c>
      <c r="J20" s="1">
        <v>0</v>
      </c>
      <c r="K20" s="1">
        <v>0</v>
      </c>
      <c r="L20" s="1">
        <v>0</v>
      </c>
      <c r="N20" s="1">
        <v>0</v>
      </c>
    </row>
    <row r="21" spans="2:14" ht="15.95" customHeight="1">
      <c r="B21" s="32" t="s">
        <v>106</v>
      </c>
      <c r="F21" s="47"/>
      <c r="H21" s="1">
        <v>-44268</v>
      </c>
      <c r="J21" s="1">
        <v>-353117</v>
      </c>
      <c r="K21" s="1">
        <v>0</v>
      </c>
      <c r="L21" s="1">
        <v>0</v>
      </c>
      <c r="N21" s="1">
        <v>0</v>
      </c>
    </row>
    <row r="22" spans="2:14" ht="15.95" customHeight="1">
      <c r="B22" s="32" t="s">
        <v>212</v>
      </c>
      <c r="F22" s="47"/>
      <c r="H22" s="1" t="s">
        <v>92</v>
      </c>
      <c r="J22" s="1">
        <v>-98129</v>
      </c>
      <c r="K22" s="1">
        <v>0</v>
      </c>
      <c r="L22" s="1">
        <v>0</v>
      </c>
      <c r="N22" s="1">
        <v>-3255511</v>
      </c>
    </row>
    <row r="23" spans="2:14" ht="15.95" customHeight="1">
      <c r="B23" s="86" t="s">
        <v>213</v>
      </c>
      <c r="F23" s="47"/>
      <c r="H23" s="1">
        <v>33335</v>
      </c>
      <c r="I23" s="1">
        <v>0</v>
      </c>
      <c r="J23" s="1">
        <v>0</v>
      </c>
      <c r="K23" s="1">
        <v>0</v>
      </c>
      <c r="L23" s="1">
        <v>0</v>
      </c>
      <c r="N23" s="1">
        <v>0</v>
      </c>
    </row>
    <row r="24" spans="2:14" ht="15.95" customHeight="1">
      <c r="B24" s="32" t="s">
        <v>214</v>
      </c>
      <c r="F24" s="47" t="s">
        <v>252</v>
      </c>
      <c r="H24" s="1">
        <v>54258151</v>
      </c>
      <c r="I24" s="1">
        <v>0</v>
      </c>
      <c r="J24" s="1">
        <v>66741398</v>
      </c>
      <c r="K24" s="1">
        <v>0</v>
      </c>
      <c r="L24" s="1">
        <v>4097825</v>
      </c>
      <c r="N24" s="1">
        <v>6500554</v>
      </c>
    </row>
    <row r="25" spans="2:14" ht="15.95" customHeight="1">
      <c r="B25" s="87" t="s">
        <v>215</v>
      </c>
      <c r="C25" s="40"/>
      <c r="F25" s="47"/>
      <c r="H25" s="1">
        <v>2868435</v>
      </c>
      <c r="J25" s="1">
        <v>3106950</v>
      </c>
      <c r="K25" s="1">
        <v>0</v>
      </c>
      <c r="L25" s="1">
        <v>2792944</v>
      </c>
      <c r="N25" s="1">
        <v>3106950</v>
      </c>
    </row>
    <row r="26" spans="2:14" ht="15" customHeight="1">
      <c r="B26" s="32" t="s">
        <v>63</v>
      </c>
      <c r="F26" s="47"/>
      <c r="H26" s="1">
        <v>8684283.6999999993</v>
      </c>
      <c r="J26" s="1">
        <v>2611594</v>
      </c>
      <c r="K26" s="1">
        <v>0</v>
      </c>
      <c r="L26" s="1">
        <v>501014</v>
      </c>
      <c r="N26" s="1">
        <v>887877</v>
      </c>
    </row>
    <row r="27" spans="2:14" ht="15.95" customHeight="1">
      <c r="B27" s="87" t="s">
        <v>216</v>
      </c>
      <c r="C27" s="40"/>
      <c r="F27" s="47"/>
      <c r="H27" s="1">
        <v>0</v>
      </c>
      <c r="J27" s="1">
        <v>4482237</v>
      </c>
      <c r="K27" s="1">
        <v>0</v>
      </c>
      <c r="L27" s="1">
        <v>0</v>
      </c>
      <c r="N27" s="1">
        <v>-1151918</v>
      </c>
    </row>
    <row r="28" spans="2:14" ht="15.95" customHeight="1">
      <c r="B28" s="87" t="s">
        <v>217</v>
      </c>
      <c r="C28" s="40"/>
      <c r="F28" s="47"/>
      <c r="H28" s="1">
        <v>0</v>
      </c>
      <c r="I28" s="1">
        <v>0</v>
      </c>
      <c r="J28" s="1">
        <v>0</v>
      </c>
      <c r="K28" s="1">
        <v>0</v>
      </c>
      <c r="L28" s="1">
        <v>-2935000</v>
      </c>
      <c r="N28" s="1">
        <v>554540208</v>
      </c>
    </row>
    <row r="29" spans="2:14" ht="15.95" customHeight="1">
      <c r="B29" s="87" t="s">
        <v>218</v>
      </c>
      <c r="C29" s="40"/>
      <c r="F29" s="47"/>
      <c r="H29" s="1">
        <v>-1516465</v>
      </c>
      <c r="I29" s="1">
        <v>0</v>
      </c>
      <c r="J29" s="1">
        <v>-1529510</v>
      </c>
      <c r="K29" s="1">
        <v>0</v>
      </c>
      <c r="L29" s="1">
        <v>0</v>
      </c>
      <c r="N29" s="1">
        <v>0</v>
      </c>
    </row>
    <row r="30" spans="2:14" ht="15.95" customHeight="1">
      <c r="B30" s="87" t="s">
        <v>15</v>
      </c>
      <c r="C30" s="40"/>
      <c r="F30" s="47"/>
      <c r="H30" s="1">
        <v>-24937502</v>
      </c>
      <c r="J30" s="1">
        <v>0</v>
      </c>
      <c r="K30" s="1">
        <v>0</v>
      </c>
      <c r="L30" s="1">
        <v>-585399762</v>
      </c>
      <c r="N30" s="1">
        <v>0</v>
      </c>
    </row>
    <row r="31" spans="2:14" ht="15.95" customHeight="1">
      <c r="B31" s="87" t="s">
        <v>219</v>
      </c>
      <c r="C31" s="40"/>
      <c r="F31" s="47"/>
      <c r="H31" s="1">
        <v>-263697776</v>
      </c>
      <c r="J31" s="1">
        <v>-28803486</v>
      </c>
      <c r="K31" s="1">
        <v>0</v>
      </c>
      <c r="L31" s="1">
        <v>-265489100</v>
      </c>
      <c r="N31" s="1">
        <v>-124817534</v>
      </c>
    </row>
    <row r="32" spans="2:14" ht="15.95" customHeight="1">
      <c r="B32" s="87" t="s">
        <v>220</v>
      </c>
      <c r="C32" s="40"/>
      <c r="F32" s="47"/>
      <c r="H32" s="1">
        <v>328458535</v>
      </c>
      <c r="J32" s="1">
        <v>204850744</v>
      </c>
      <c r="K32" s="1">
        <v>0</v>
      </c>
      <c r="L32" s="1">
        <v>235906849</v>
      </c>
      <c r="N32" s="1">
        <v>204394095</v>
      </c>
    </row>
    <row r="33" spans="1:21" ht="15.95" customHeight="1">
      <c r="F33" s="205"/>
      <c r="H33" s="88"/>
      <c r="I33" s="89"/>
      <c r="J33" s="90"/>
      <c r="K33" s="89"/>
      <c r="L33" s="88"/>
      <c r="M33" s="89"/>
      <c r="N33" s="90"/>
      <c r="U33" s="40">
        <f>+N33-'[4]11-13'!L39</f>
        <v>0</v>
      </c>
    </row>
    <row r="34" spans="1:21" ht="15.95" customHeight="1">
      <c r="C34" s="40"/>
      <c r="F34" s="205"/>
      <c r="H34" s="1">
        <f>SUM(H13:H32)</f>
        <v>295509835.69999999</v>
      </c>
      <c r="I34" s="207"/>
      <c r="J34" s="1">
        <f>SUM(J13:J32)</f>
        <v>358513162</v>
      </c>
      <c r="K34" s="1">
        <v>0</v>
      </c>
      <c r="L34" s="1">
        <f>SUM(L13:L32)</f>
        <v>-20274582</v>
      </c>
      <c r="N34" s="1">
        <f>SUM(N13:N32)</f>
        <v>596482394</v>
      </c>
    </row>
    <row r="35" spans="1:21" ht="15.95" customHeight="1">
      <c r="A35" s="31"/>
      <c r="F35" s="205"/>
    </row>
    <row r="36" spans="1:21" ht="15.95" customHeight="1">
      <c r="A36" s="91" t="s">
        <v>107</v>
      </c>
      <c r="B36" s="40"/>
      <c r="F36" s="205"/>
      <c r="L36" s="1"/>
      <c r="N36" s="1"/>
    </row>
    <row r="37" spans="1:21" ht="15.95" customHeight="1">
      <c r="B37" s="32" t="s">
        <v>108</v>
      </c>
      <c r="C37" s="40"/>
      <c r="F37" s="205"/>
      <c r="H37" s="1">
        <v>-107901525</v>
      </c>
      <c r="J37" s="1">
        <v>-26502157</v>
      </c>
      <c r="K37" s="1">
        <v>0</v>
      </c>
      <c r="L37" s="1">
        <v>147820002</v>
      </c>
      <c r="N37" s="1">
        <v>90359159</v>
      </c>
    </row>
    <row r="38" spans="1:21" ht="15.95" customHeight="1">
      <c r="B38" s="32" t="s">
        <v>109</v>
      </c>
      <c r="C38" s="40"/>
      <c r="F38" s="205"/>
      <c r="H38" s="1">
        <v>-275599698</v>
      </c>
      <c r="J38" s="1">
        <v>-82396904</v>
      </c>
      <c r="K38" s="1">
        <v>0</v>
      </c>
      <c r="L38" s="1">
        <v>-56208333</v>
      </c>
      <c r="N38" s="1">
        <v>-171137477</v>
      </c>
    </row>
    <row r="39" spans="1:21" ht="15.75" customHeight="1">
      <c r="B39" s="32" t="s">
        <v>39</v>
      </c>
      <c r="C39" s="40"/>
      <c r="F39" s="205"/>
      <c r="H39" s="1">
        <v>-743455</v>
      </c>
      <c r="J39" s="1">
        <v>-179023068</v>
      </c>
      <c r="K39" s="1">
        <v>0</v>
      </c>
      <c r="L39" s="1">
        <v>-543201</v>
      </c>
      <c r="N39" s="1">
        <v>-297075</v>
      </c>
    </row>
    <row r="40" spans="1:21" ht="15.95" customHeight="1">
      <c r="B40" s="32" t="s">
        <v>110</v>
      </c>
      <c r="C40" s="40"/>
      <c r="F40" s="205"/>
      <c r="H40" s="1">
        <v>1324950</v>
      </c>
      <c r="J40" s="1">
        <v>1019430</v>
      </c>
      <c r="K40" s="1">
        <v>0</v>
      </c>
      <c r="L40" s="1">
        <v>538906</v>
      </c>
      <c r="N40" s="1">
        <v>918321</v>
      </c>
    </row>
    <row r="41" spans="1:21" ht="15.95" customHeight="1">
      <c r="B41" s="87" t="s">
        <v>221</v>
      </c>
      <c r="C41" s="40"/>
      <c r="F41" s="205"/>
      <c r="H41" s="1">
        <v>421193025</v>
      </c>
      <c r="J41" s="1">
        <v>50253235</v>
      </c>
      <c r="K41" s="1">
        <v>0</v>
      </c>
      <c r="L41" s="1">
        <v>103044757</v>
      </c>
      <c r="N41" s="1">
        <v>28305369</v>
      </c>
    </row>
    <row r="42" spans="1:21" ht="15.95" customHeight="1">
      <c r="B42" s="87" t="s">
        <v>222</v>
      </c>
      <c r="C42" s="40"/>
      <c r="F42" s="205">
        <v>14</v>
      </c>
      <c r="H42" s="1">
        <v>-24689496</v>
      </c>
      <c r="I42" s="1">
        <v>0</v>
      </c>
      <c r="J42" s="1">
        <v>0</v>
      </c>
      <c r="K42" s="1">
        <v>0</v>
      </c>
      <c r="L42" s="1">
        <v>-3141463</v>
      </c>
      <c r="N42" s="1">
        <v>0</v>
      </c>
    </row>
    <row r="43" spans="1:21" ht="15.95" customHeight="1">
      <c r="B43" s="87" t="s">
        <v>223</v>
      </c>
      <c r="C43" s="40"/>
      <c r="F43" s="208"/>
      <c r="H43" s="1">
        <v>0</v>
      </c>
      <c r="J43" s="1">
        <v>-31337824</v>
      </c>
      <c r="K43" s="1">
        <v>0</v>
      </c>
      <c r="L43" s="1">
        <v>0</v>
      </c>
      <c r="N43" s="1">
        <v>-2698868</v>
      </c>
    </row>
    <row r="44" spans="1:21" ht="15.95" customHeight="1">
      <c r="B44" s="31" t="s">
        <v>111</v>
      </c>
      <c r="C44" s="40"/>
      <c r="F44" s="205"/>
      <c r="H44" s="1">
        <v>41628540</v>
      </c>
      <c r="J44" s="1">
        <v>-97524495</v>
      </c>
      <c r="K44" s="1">
        <v>0</v>
      </c>
      <c r="L44" s="1">
        <v>-63312744</v>
      </c>
      <c r="N44" s="1">
        <v>-128482513</v>
      </c>
    </row>
    <row r="45" spans="1:21" ht="15.95" customHeight="1">
      <c r="B45" s="31" t="s">
        <v>112</v>
      </c>
      <c r="C45" s="40"/>
      <c r="F45" s="205"/>
      <c r="H45" s="1">
        <v>-14077651</v>
      </c>
      <c r="J45" s="1">
        <v>261210809</v>
      </c>
      <c r="K45" s="1">
        <v>0</v>
      </c>
      <c r="L45" s="1">
        <v>-5434597</v>
      </c>
      <c r="N45" s="1">
        <v>18204599</v>
      </c>
    </row>
    <row r="46" spans="1:21" ht="15.95" customHeight="1">
      <c r="B46" s="87" t="s">
        <v>224</v>
      </c>
      <c r="C46" s="40"/>
      <c r="F46" s="205"/>
      <c r="H46" s="1">
        <v>0</v>
      </c>
      <c r="J46" s="1">
        <v>-2575542</v>
      </c>
      <c r="K46" s="1">
        <v>0</v>
      </c>
      <c r="L46" s="1">
        <v>0</v>
      </c>
      <c r="N46" s="1">
        <v>-2256181</v>
      </c>
    </row>
    <row r="47" spans="1:21" ht="15.95" customHeight="1">
      <c r="B47" s="31" t="s">
        <v>113</v>
      </c>
      <c r="C47" s="40"/>
      <c r="F47" s="205"/>
      <c r="H47" s="54">
        <v>-23800237</v>
      </c>
      <c r="J47" s="54">
        <v>-978700</v>
      </c>
      <c r="L47" s="54">
        <v>-25348258</v>
      </c>
      <c r="N47" s="54">
        <v>10239855</v>
      </c>
    </row>
    <row r="48" spans="1:21" ht="15.95" customHeight="1">
      <c r="C48" s="31"/>
      <c r="F48" s="205"/>
      <c r="H48" s="1"/>
      <c r="J48" s="1"/>
      <c r="L48" s="1"/>
      <c r="N48" s="1"/>
    </row>
    <row r="49" spans="1:14" ht="15.95" customHeight="1">
      <c r="A49" s="92" t="s">
        <v>225</v>
      </c>
      <c r="B49" s="40"/>
      <c r="C49" s="31"/>
      <c r="F49" s="205"/>
      <c r="H49" s="1">
        <f>SUM(H34:H48)</f>
        <v>312844288.69999999</v>
      </c>
      <c r="I49" s="207"/>
      <c r="J49" s="1">
        <f>SUM(J34:J48)</f>
        <v>250657946</v>
      </c>
      <c r="K49" s="1">
        <v>0</v>
      </c>
      <c r="L49" s="1">
        <f>SUM(L34:L48)</f>
        <v>77140487</v>
      </c>
      <c r="N49" s="1">
        <f>SUM(N34:N48)</f>
        <v>439637583</v>
      </c>
    </row>
    <row r="50" spans="1:14" ht="15.95" customHeight="1">
      <c r="A50" s="87" t="s">
        <v>114</v>
      </c>
      <c r="B50" s="40"/>
      <c r="C50" s="31"/>
      <c r="F50" s="205"/>
      <c r="H50" s="1">
        <v>67880515</v>
      </c>
      <c r="J50" s="1">
        <v>15615</v>
      </c>
      <c r="K50" s="1">
        <v>0</v>
      </c>
      <c r="L50" s="1">
        <v>2472610</v>
      </c>
      <c r="N50" s="1">
        <v>78186458</v>
      </c>
    </row>
    <row r="51" spans="1:14" ht="15.95" customHeight="1">
      <c r="A51" s="87" t="s">
        <v>226</v>
      </c>
      <c r="B51" s="40"/>
      <c r="C51" s="31"/>
      <c r="F51" s="205"/>
      <c r="H51" s="1">
        <v>-452148223</v>
      </c>
      <c r="J51" s="1">
        <v>-215207622</v>
      </c>
      <c r="K51" s="1">
        <v>0</v>
      </c>
      <c r="L51" s="1">
        <v>-241770768</v>
      </c>
      <c r="N51" s="1">
        <v>-214309099</v>
      </c>
    </row>
    <row r="52" spans="1:14" ht="15.95" customHeight="1">
      <c r="A52" s="87" t="s">
        <v>227</v>
      </c>
      <c r="B52" s="40"/>
      <c r="C52" s="31"/>
      <c r="F52" s="208"/>
      <c r="H52" s="1">
        <v>0</v>
      </c>
      <c r="J52" s="1">
        <v>18313254</v>
      </c>
      <c r="K52" s="1">
        <v>0</v>
      </c>
      <c r="L52" s="1">
        <v>585399762</v>
      </c>
      <c r="N52" s="1">
        <v>18313254</v>
      </c>
    </row>
    <row r="53" spans="1:14" ht="15.95" customHeight="1">
      <c r="A53" s="87" t="s">
        <v>228</v>
      </c>
      <c r="B53" s="40"/>
      <c r="C53" s="31"/>
      <c r="F53" s="205"/>
      <c r="H53" s="1">
        <v>0</v>
      </c>
      <c r="J53" s="1">
        <v>-202276.3</v>
      </c>
      <c r="K53" s="1">
        <v>0</v>
      </c>
      <c r="L53" s="1">
        <v>0</v>
      </c>
      <c r="N53" s="1">
        <v>0</v>
      </c>
    </row>
    <row r="54" spans="1:14" ht="15.95" customHeight="1">
      <c r="A54" s="87" t="s">
        <v>229</v>
      </c>
      <c r="B54" s="40"/>
      <c r="C54" s="31"/>
      <c r="F54" s="205"/>
      <c r="H54" s="54">
        <v>-18888775</v>
      </c>
      <c r="J54" s="54">
        <v>-155328506</v>
      </c>
      <c r="K54" s="1">
        <v>0</v>
      </c>
      <c r="L54" s="54">
        <v>-5923571</v>
      </c>
      <c r="N54" s="54">
        <v>-35163377</v>
      </c>
    </row>
    <row r="55" spans="1:14" ht="15.95" customHeight="1">
      <c r="A55" s="31"/>
      <c r="B55" s="40"/>
      <c r="C55" s="40"/>
      <c r="F55" s="205"/>
      <c r="H55" s="1"/>
      <c r="J55" s="1"/>
      <c r="L55" s="1"/>
      <c r="N55" s="1"/>
    </row>
    <row r="56" spans="1:14" ht="15.95" customHeight="1">
      <c r="A56" s="92" t="s">
        <v>287</v>
      </c>
      <c r="B56" s="40"/>
      <c r="F56" s="205"/>
      <c r="H56" s="54">
        <f>SUM(H49:H55)</f>
        <v>-90312194.300000012</v>
      </c>
      <c r="I56" s="207"/>
      <c r="J56" s="54">
        <f>SUM(J49:J55)</f>
        <v>-101751589.3</v>
      </c>
      <c r="K56" s="207"/>
      <c r="L56" s="54">
        <f>SUM(L49:L55)</f>
        <v>417318520</v>
      </c>
      <c r="M56" s="207"/>
      <c r="N56" s="54">
        <f>SUM(N49:N55)</f>
        <v>286664819</v>
      </c>
    </row>
    <row r="57" spans="1:14" ht="15.95" customHeight="1">
      <c r="B57" s="55"/>
      <c r="C57" s="31"/>
      <c r="F57" s="205"/>
      <c r="H57" s="1"/>
      <c r="J57" s="1"/>
      <c r="L57" s="1"/>
      <c r="N57" s="1"/>
    </row>
    <row r="58" spans="1:14" ht="15.95" customHeight="1">
      <c r="B58" s="55"/>
      <c r="C58" s="31"/>
      <c r="F58" s="205"/>
      <c r="H58" s="1"/>
      <c r="J58" s="1"/>
      <c r="L58" s="1"/>
      <c r="N58" s="1"/>
    </row>
    <row r="59" spans="1:14" ht="15.95" customHeight="1">
      <c r="B59" s="55"/>
      <c r="C59" s="31"/>
      <c r="F59" s="205"/>
      <c r="H59" s="1"/>
      <c r="J59" s="1"/>
      <c r="L59" s="1"/>
      <c r="N59" s="1"/>
    </row>
    <row r="60" spans="1:14" ht="15.95" customHeight="1">
      <c r="B60" s="55"/>
      <c r="C60" s="31"/>
      <c r="F60" s="205"/>
      <c r="H60" s="1"/>
      <c r="J60" s="1"/>
      <c r="L60" s="1"/>
      <c r="N60" s="1"/>
    </row>
    <row r="61" spans="1:14" ht="11.25" customHeight="1">
      <c r="F61" s="205"/>
    </row>
    <row r="62" spans="1:14" s="93" customFormat="1" ht="21.95" customHeight="1">
      <c r="A62" s="5" t="str">
        <f>+'CE2'!A35</f>
        <v>The accompanying notes are an integral part of these interim financial information.</v>
      </c>
      <c r="B62" s="5"/>
      <c r="C62" s="53"/>
      <c r="D62" s="53"/>
      <c r="E62" s="53"/>
      <c r="F62" s="63"/>
      <c r="G62" s="53"/>
      <c r="H62" s="54"/>
      <c r="I62" s="54"/>
      <c r="J62" s="54"/>
      <c r="K62" s="54"/>
      <c r="L62" s="54"/>
      <c r="M62" s="54"/>
      <c r="N62" s="54"/>
    </row>
    <row r="63" spans="1:14" ht="15.95" customHeight="1">
      <c r="A63" s="106" t="s">
        <v>209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</row>
    <row r="64" spans="1:14" ht="15.95" customHeight="1">
      <c r="A64" s="245" t="s">
        <v>265</v>
      </c>
      <c r="B64" s="245"/>
      <c r="C64" s="245"/>
      <c r="D64" s="245"/>
      <c r="E64" s="245"/>
      <c r="F64" s="245"/>
      <c r="G64" s="245"/>
      <c r="H64" s="245"/>
      <c r="I64" s="245"/>
      <c r="J64" s="245"/>
      <c r="K64" s="245"/>
      <c r="L64" s="245"/>
      <c r="M64" s="245"/>
      <c r="N64" s="245"/>
    </row>
    <row r="65" spans="1:14" ht="15.95" customHeight="1">
      <c r="A65" s="246" t="str">
        <f>+A3</f>
        <v>For the three-month period ended 31 March 2017</v>
      </c>
      <c r="B65" s="246"/>
      <c r="C65" s="246"/>
      <c r="D65" s="246"/>
      <c r="E65" s="246"/>
      <c r="F65" s="246"/>
      <c r="G65" s="246"/>
      <c r="H65" s="246"/>
      <c r="I65" s="246"/>
      <c r="J65" s="246"/>
      <c r="K65" s="246"/>
      <c r="L65" s="246"/>
      <c r="M65" s="246"/>
      <c r="N65" s="246"/>
    </row>
    <row r="66" spans="1:14" ht="15.95" customHeight="1">
      <c r="F66" s="204"/>
      <c r="G66" s="106"/>
      <c r="H66" s="107"/>
      <c r="I66" s="106"/>
      <c r="J66" s="107"/>
      <c r="K66" s="106"/>
      <c r="L66" s="107"/>
      <c r="M66" s="106"/>
      <c r="N66" s="107"/>
    </row>
    <row r="67" spans="1:14" ht="15.95" customHeight="1">
      <c r="F67" s="204"/>
      <c r="G67" s="106"/>
      <c r="H67" s="107"/>
      <c r="I67" s="106"/>
      <c r="J67" s="107"/>
      <c r="K67" s="106"/>
      <c r="L67" s="107"/>
      <c r="M67" s="106"/>
      <c r="N67" s="107"/>
    </row>
    <row r="68" spans="1:14" ht="15.95" customHeight="1">
      <c r="F68" s="204"/>
      <c r="G68" s="106"/>
      <c r="H68" s="239" t="s">
        <v>1</v>
      </c>
      <c r="I68" s="239"/>
      <c r="J68" s="239"/>
      <c r="K68" s="105"/>
      <c r="L68" s="239" t="s">
        <v>175</v>
      </c>
      <c r="M68" s="239"/>
      <c r="N68" s="239"/>
    </row>
    <row r="69" spans="1:14" ht="15.95" customHeight="1">
      <c r="F69" s="17"/>
      <c r="G69" s="6"/>
      <c r="H69" s="236" t="s">
        <v>174</v>
      </c>
      <c r="I69" s="236"/>
      <c r="J69" s="236"/>
      <c r="L69" s="237" t="s">
        <v>174</v>
      </c>
      <c r="M69" s="237"/>
      <c r="N69" s="237"/>
    </row>
    <row r="70" spans="1:14" ht="15.95" customHeight="1">
      <c r="F70" s="17"/>
      <c r="G70" s="6"/>
      <c r="H70" s="229" t="s">
        <v>33</v>
      </c>
      <c r="I70" s="227"/>
      <c r="J70" s="229" t="s">
        <v>33</v>
      </c>
      <c r="L70" s="229" t="s">
        <v>33</v>
      </c>
      <c r="M70" s="228"/>
      <c r="N70" s="229" t="s">
        <v>33</v>
      </c>
    </row>
    <row r="71" spans="1:14" ht="15.95" customHeight="1">
      <c r="F71" s="79"/>
      <c r="G71" s="80"/>
      <c r="H71" s="81" t="s">
        <v>168</v>
      </c>
      <c r="I71" s="82"/>
      <c r="J71" s="81" t="s">
        <v>2</v>
      </c>
      <c r="K71" s="83"/>
      <c r="L71" s="81" t="s">
        <v>168</v>
      </c>
      <c r="M71" s="82"/>
      <c r="N71" s="81" t="s">
        <v>2</v>
      </c>
    </row>
    <row r="72" spans="1:14" ht="15.95" customHeight="1">
      <c r="F72" s="84" t="s">
        <v>256</v>
      </c>
      <c r="G72" s="80"/>
      <c r="H72" s="85" t="s">
        <v>4</v>
      </c>
      <c r="I72" s="82"/>
      <c r="J72" s="85" t="s">
        <v>4</v>
      </c>
      <c r="K72" s="83"/>
      <c r="L72" s="85" t="s">
        <v>4</v>
      </c>
      <c r="M72" s="82"/>
      <c r="N72" s="85" t="s">
        <v>4</v>
      </c>
    </row>
    <row r="73" spans="1:14" ht="15.95" customHeight="1">
      <c r="C73" s="40"/>
      <c r="F73" s="36"/>
      <c r="H73" s="1"/>
      <c r="J73" s="1"/>
      <c r="L73" s="1"/>
      <c r="N73" s="1"/>
    </row>
    <row r="74" spans="1:14" ht="15.95" customHeight="1">
      <c r="A74" s="94" t="s">
        <v>115</v>
      </c>
    </row>
    <row r="75" spans="1:14" ht="15.95" customHeight="1">
      <c r="A75" s="87" t="s">
        <v>230</v>
      </c>
      <c r="H75" s="21">
        <v>0</v>
      </c>
      <c r="I75" s="21"/>
      <c r="J75" s="21">
        <v>1469043150</v>
      </c>
      <c r="K75" s="21"/>
      <c r="L75" s="21">
        <v>0</v>
      </c>
      <c r="M75" s="21"/>
      <c r="N75" s="21">
        <v>1469043150</v>
      </c>
    </row>
    <row r="76" spans="1:14" ht="15.95" customHeight="1">
      <c r="A76" s="87" t="s">
        <v>132</v>
      </c>
      <c r="H76" s="21">
        <v>0</v>
      </c>
      <c r="I76" s="21"/>
      <c r="J76" s="21">
        <v>0</v>
      </c>
      <c r="K76" s="21"/>
      <c r="L76" s="21">
        <v>0</v>
      </c>
      <c r="M76" s="21"/>
      <c r="N76" s="21">
        <v>142500003</v>
      </c>
    </row>
    <row r="77" spans="1:14" ht="15.95" customHeight="1">
      <c r="A77" s="87" t="s">
        <v>288</v>
      </c>
      <c r="H77" s="21">
        <v>0</v>
      </c>
      <c r="I77" s="21"/>
      <c r="J77" s="21">
        <v>-1000000000</v>
      </c>
      <c r="K77" s="21"/>
      <c r="L77" s="21">
        <v>-30000000</v>
      </c>
      <c r="M77" s="21"/>
      <c r="N77" s="21">
        <v>-2555772408</v>
      </c>
    </row>
    <row r="78" spans="1:14" ht="15.95" customHeight="1">
      <c r="A78" s="87" t="s">
        <v>289</v>
      </c>
      <c r="H78" s="21">
        <v>458150000</v>
      </c>
      <c r="I78" s="21"/>
      <c r="J78" s="21">
        <v>0</v>
      </c>
      <c r="K78" s="21"/>
      <c r="L78" s="21">
        <v>102400000</v>
      </c>
      <c r="M78" s="21"/>
      <c r="N78" s="21">
        <v>1431140711</v>
      </c>
    </row>
    <row r="79" spans="1:14" ht="15.95" customHeight="1">
      <c r="A79" s="87" t="s">
        <v>231</v>
      </c>
      <c r="F79" s="47"/>
      <c r="H79" s="21">
        <v>-310374100</v>
      </c>
      <c r="I79" s="21"/>
      <c r="J79" s="21">
        <v>0</v>
      </c>
      <c r="K79" s="21"/>
      <c r="L79" s="21">
        <v>0</v>
      </c>
      <c r="M79" s="21"/>
      <c r="N79" s="21">
        <v>0</v>
      </c>
    </row>
    <row r="80" spans="1:14" ht="15.95" customHeight="1">
      <c r="A80" s="31" t="s">
        <v>233</v>
      </c>
      <c r="H80" s="21">
        <v>0</v>
      </c>
      <c r="I80" s="21"/>
      <c r="J80" s="21">
        <v>0</v>
      </c>
      <c r="K80" s="21"/>
      <c r="L80" s="21">
        <v>0</v>
      </c>
      <c r="M80" s="21"/>
      <c r="N80" s="21">
        <v>-5114021870</v>
      </c>
    </row>
    <row r="81" spans="1:14" ht="15.95" customHeight="1">
      <c r="A81" s="87" t="s">
        <v>234</v>
      </c>
      <c r="H81" s="1">
        <v>0</v>
      </c>
      <c r="I81" s="21"/>
      <c r="J81" s="1">
        <v>36720000</v>
      </c>
      <c r="L81" s="1">
        <v>0</v>
      </c>
      <c r="N81" s="1">
        <v>4317305991</v>
      </c>
    </row>
    <row r="82" spans="1:14" ht="15.95" customHeight="1">
      <c r="A82" s="87" t="s">
        <v>235</v>
      </c>
      <c r="F82" s="47"/>
      <c r="H82" s="1">
        <v>-5127500</v>
      </c>
      <c r="I82" s="21"/>
      <c r="J82" s="1">
        <v>0</v>
      </c>
      <c r="L82" s="1">
        <v>-127500</v>
      </c>
      <c r="N82" s="1">
        <v>0</v>
      </c>
    </row>
    <row r="83" spans="1:14" ht="15.95" customHeight="1">
      <c r="A83" s="95" t="s">
        <v>232</v>
      </c>
      <c r="H83" s="1">
        <v>16183065</v>
      </c>
      <c r="I83" s="1">
        <v>0</v>
      </c>
      <c r="J83" s="1">
        <v>0</v>
      </c>
      <c r="L83" s="1">
        <v>16183065</v>
      </c>
      <c r="N83" s="1">
        <v>0</v>
      </c>
    </row>
    <row r="84" spans="1:14" ht="15.95" customHeight="1">
      <c r="A84" s="87" t="s">
        <v>116</v>
      </c>
      <c r="H84" s="1">
        <v>24937502</v>
      </c>
      <c r="I84" s="21"/>
      <c r="J84" s="1">
        <v>0</v>
      </c>
      <c r="L84" s="1">
        <v>0</v>
      </c>
      <c r="N84" s="1">
        <v>0</v>
      </c>
    </row>
    <row r="85" spans="1:14" ht="15.95" customHeight="1">
      <c r="A85" s="87" t="s">
        <v>236</v>
      </c>
      <c r="H85" s="1">
        <v>128000000</v>
      </c>
      <c r="I85" s="21"/>
      <c r="J85" s="1">
        <v>0</v>
      </c>
      <c r="L85" s="1">
        <v>0</v>
      </c>
      <c r="N85" s="1">
        <v>0</v>
      </c>
    </row>
    <row r="86" spans="1:14" ht="15.95" customHeight="1">
      <c r="A86" s="87" t="s">
        <v>237</v>
      </c>
      <c r="F86" s="47"/>
      <c r="H86" s="1">
        <v>0</v>
      </c>
      <c r="I86" s="21"/>
      <c r="J86" s="1">
        <v>-12770298</v>
      </c>
      <c r="L86" s="1">
        <v>0</v>
      </c>
      <c r="N86" s="1">
        <v>0</v>
      </c>
    </row>
    <row r="87" spans="1:14" ht="15.95" customHeight="1">
      <c r="A87" s="87" t="s">
        <v>117</v>
      </c>
      <c r="F87" s="47"/>
      <c r="H87" s="1">
        <v>0</v>
      </c>
      <c r="I87" s="21"/>
      <c r="J87" s="1">
        <v>98131</v>
      </c>
      <c r="L87" s="1">
        <v>0</v>
      </c>
      <c r="N87" s="1">
        <v>98131</v>
      </c>
    </row>
    <row r="88" spans="1:14" ht="15.95" customHeight="1">
      <c r="A88" s="87" t="s">
        <v>238</v>
      </c>
      <c r="F88" s="47">
        <v>11</v>
      </c>
      <c r="H88" s="54">
        <v>-95908484</v>
      </c>
      <c r="I88" s="21"/>
      <c r="J88" s="54">
        <v>-53977061</v>
      </c>
      <c r="L88" s="54">
        <v>-580228</v>
      </c>
      <c r="N88" s="54">
        <v>-1340880</v>
      </c>
    </row>
    <row r="89" spans="1:14" ht="15.95" customHeight="1">
      <c r="F89" s="36"/>
      <c r="H89" s="209"/>
      <c r="J89" s="209"/>
      <c r="L89" s="209"/>
      <c r="N89" s="209"/>
    </row>
    <row r="90" spans="1:14" ht="15.95" customHeight="1">
      <c r="A90" s="92" t="s">
        <v>118</v>
      </c>
      <c r="B90" s="55"/>
      <c r="C90" s="122"/>
      <c r="D90" s="72"/>
      <c r="E90" s="72"/>
      <c r="H90" s="54">
        <f>SUM(H75:H89)</f>
        <v>215860483</v>
      </c>
      <c r="I90" s="210"/>
      <c r="J90" s="54">
        <f>SUM(J75:J89)</f>
        <v>439113922</v>
      </c>
      <c r="L90" s="54">
        <f>SUM(L75:L89)</f>
        <v>87875337</v>
      </c>
      <c r="N90" s="54">
        <f>SUM(N75:N89)</f>
        <v>-311047172</v>
      </c>
    </row>
    <row r="91" spans="1:14" ht="15.95" customHeight="1">
      <c r="A91" s="55"/>
      <c r="B91" s="55"/>
      <c r="C91" s="122"/>
      <c r="D91" s="72"/>
      <c r="E91" s="72"/>
      <c r="H91" s="1"/>
      <c r="J91" s="1"/>
      <c r="L91" s="1"/>
      <c r="N91" s="1"/>
    </row>
    <row r="92" spans="1:14" ht="15.95" customHeight="1">
      <c r="A92" s="55"/>
      <c r="B92" s="55"/>
      <c r="C92" s="122"/>
      <c r="D92" s="72"/>
      <c r="E92" s="72"/>
      <c r="H92" s="1"/>
      <c r="J92" s="1"/>
      <c r="L92" s="1"/>
      <c r="N92" s="1"/>
    </row>
    <row r="93" spans="1:14" ht="15.95" customHeight="1">
      <c r="A93" s="55"/>
      <c r="B93" s="55"/>
      <c r="C93" s="122"/>
      <c r="D93" s="72"/>
      <c r="E93" s="72"/>
      <c r="H93" s="1"/>
      <c r="J93" s="1"/>
      <c r="L93" s="1"/>
      <c r="N93" s="1"/>
    </row>
    <row r="94" spans="1:14" ht="15.95" customHeight="1">
      <c r="A94" s="55"/>
      <c r="B94" s="55"/>
      <c r="C94" s="122"/>
      <c r="D94" s="72"/>
      <c r="E94" s="72"/>
      <c r="H94" s="1"/>
      <c r="J94" s="1"/>
      <c r="L94" s="1"/>
      <c r="N94" s="1"/>
    </row>
    <row r="95" spans="1:14" ht="15.95" customHeight="1">
      <c r="A95" s="55"/>
      <c r="B95" s="55"/>
      <c r="C95" s="122"/>
      <c r="D95" s="72"/>
      <c r="E95" s="72"/>
      <c r="H95" s="1"/>
      <c r="J95" s="1"/>
      <c r="L95" s="1"/>
      <c r="N95" s="1"/>
    </row>
    <row r="96" spans="1:14" ht="15.95" customHeight="1">
      <c r="A96" s="55"/>
      <c r="B96" s="55"/>
      <c r="C96" s="122"/>
      <c r="D96" s="72"/>
      <c r="E96" s="72"/>
      <c r="H96" s="1"/>
      <c r="J96" s="1"/>
      <c r="L96" s="1"/>
      <c r="N96" s="1"/>
    </row>
    <row r="97" spans="1:14" ht="15.95" customHeight="1">
      <c r="A97" s="55"/>
      <c r="B97" s="55"/>
      <c r="C97" s="122"/>
      <c r="D97" s="72"/>
      <c r="E97" s="72"/>
      <c r="H97" s="1"/>
      <c r="J97" s="1"/>
      <c r="L97" s="1"/>
      <c r="N97" s="1"/>
    </row>
    <row r="98" spans="1:14" ht="15.95" customHeight="1">
      <c r="A98" s="55"/>
      <c r="B98" s="55"/>
      <c r="C98" s="122"/>
      <c r="D98" s="72"/>
      <c r="E98" s="72"/>
      <c r="H98" s="1"/>
      <c r="J98" s="1"/>
      <c r="L98" s="1"/>
      <c r="N98" s="1"/>
    </row>
    <row r="99" spans="1:14" ht="15.95" customHeight="1">
      <c r="A99" s="55"/>
      <c r="B99" s="55"/>
      <c r="C99" s="122"/>
      <c r="D99" s="72"/>
      <c r="E99" s="72"/>
      <c r="H99" s="1"/>
      <c r="J99" s="1"/>
      <c r="L99" s="1"/>
      <c r="N99" s="1"/>
    </row>
    <row r="100" spans="1:14" ht="15.95" customHeight="1">
      <c r="A100" s="55"/>
      <c r="B100" s="55"/>
      <c r="C100" s="122"/>
      <c r="D100" s="72"/>
      <c r="E100" s="72"/>
      <c r="H100" s="1"/>
      <c r="J100" s="1"/>
      <c r="L100" s="1"/>
      <c r="N100" s="1"/>
    </row>
    <row r="101" spans="1:14" ht="15.95" customHeight="1">
      <c r="A101" s="211"/>
      <c r="B101" s="212"/>
      <c r="C101" s="206"/>
      <c r="D101" s="206"/>
      <c r="E101" s="206"/>
      <c r="F101" s="33"/>
    </row>
    <row r="102" spans="1:14" ht="15.95" customHeight="1">
      <c r="A102" s="211"/>
      <c r="B102" s="212"/>
      <c r="C102" s="206"/>
      <c r="D102" s="206"/>
      <c r="E102" s="206"/>
      <c r="F102" s="33"/>
    </row>
    <row r="103" spans="1:14" ht="15.95" customHeight="1">
      <c r="A103" s="211"/>
      <c r="B103" s="212"/>
      <c r="C103" s="206"/>
      <c r="D103" s="206"/>
      <c r="E103" s="206"/>
      <c r="F103" s="33"/>
      <c r="H103" s="1"/>
      <c r="J103" s="1"/>
      <c r="L103" s="1"/>
      <c r="N103" s="1"/>
    </row>
    <row r="126" ht="18" customHeight="1"/>
    <row r="127" ht="18" customHeight="1"/>
    <row r="128" ht="14.25" customHeight="1"/>
    <row r="129" spans="1:14" s="93" customFormat="1" ht="21.95" customHeight="1">
      <c r="A129" s="5" t="str">
        <f>A62</f>
        <v>The accompanying notes are an integral part of these interim financial information.</v>
      </c>
      <c r="B129" s="5"/>
      <c r="C129" s="53"/>
      <c r="D129" s="53"/>
      <c r="E129" s="53"/>
      <c r="F129" s="63"/>
      <c r="G129" s="53"/>
      <c r="H129" s="54"/>
      <c r="I129" s="54"/>
      <c r="J129" s="54"/>
      <c r="K129" s="54"/>
      <c r="L129" s="54"/>
      <c r="M129" s="54"/>
      <c r="N129" s="54"/>
    </row>
    <row r="130" spans="1:14" ht="15.95" customHeight="1">
      <c r="A130" s="106" t="s">
        <v>239</v>
      </c>
      <c r="B130" s="106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</row>
    <row r="131" spans="1:14" s="213" customFormat="1" ht="15.95" customHeight="1">
      <c r="A131" s="245" t="s">
        <v>265</v>
      </c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</row>
    <row r="132" spans="1:14" s="213" customFormat="1" ht="15.95" customHeight="1">
      <c r="A132" s="214" t="str">
        <f>+A65</f>
        <v>For the three-month period ended 31 March 2017</v>
      </c>
      <c r="B132" s="214"/>
      <c r="C132" s="214"/>
      <c r="D132" s="214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</row>
    <row r="133" spans="1:14" s="213" customFormat="1" ht="15.95" customHeight="1">
      <c r="A133" s="106"/>
      <c r="B133" s="106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</row>
    <row r="134" spans="1:14" s="213" customFormat="1" ht="15.95" customHeight="1">
      <c r="A134" s="106"/>
      <c r="B134" s="106"/>
      <c r="C134" s="106"/>
      <c r="D134" s="106"/>
      <c r="E134" s="106"/>
      <c r="F134" s="204"/>
      <c r="G134" s="106"/>
      <c r="H134" s="107"/>
      <c r="I134" s="106"/>
      <c r="J134" s="107"/>
      <c r="K134" s="106"/>
      <c r="L134" s="107"/>
      <c r="M134" s="106"/>
      <c r="N134" s="107"/>
    </row>
    <row r="135" spans="1:14">
      <c r="H135" s="239" t="s">
        <v>1</v>
      </c>
      <c r="I135" s="239"/>
      <c r="J135" s="239"/>
      <c r="K135" s="105"/>
      <c r="L135" s="239" t="s">
        <v>175</v>
      </c>
      <c r="M135" s="239"/>
      <c r="N135" s="239"/>
    </row>
    <row r="136" spans="1:14" ht="15.95" customHeight="1">
      <c r="F136" s="17"/>
      <c r="G136" s="6"/>
      <c r="H136" s="236" t="s">
        <v>174</v>
      </c>
      <c r="I136" s="236"/>
      <c r="J136" s="236"/>
      <c r="L136" s="237" t="s">
        <v>174</v>
      </c>
      <c r="M136" s="237"/>
      <c r="N136" s="237"/>
    </row>
    <row r="137" spans="1:14" ht="15.95" customHeight="1">
      <c r="F137" s="17"/>
      <c r="G137" s="6"/>
      <c r="H137" s="229" t="s">
        <v>33</v>
      </c>
      <c r="I137" s="227"/>
      <c r="J137" s="229" t="s">
        <v>33</v>
      </c>
      <c r="L137" s="229" t="s">
        <v>33</v>
      </c>
      <c r="M137" s="228"/>
      <c r="N137" s="229" t="s">
        <v>33</v>
      </c>
    </row>
    <row r="138" spans="1:14" ht="15.95" customHeight="1">
      <c r="F138" s="79"/>
      <c r="G138" s="80"/>
      <c r="H138" s="81" t="s">
        <v>168</v>
      </c>
      <c r="I138" s="82"/>
      <c r="J138" s="81" t="s">
        <v>2</v>
      </c>
      <c r="K138" s="83"/>
      <c r="L138" s="81" t="s">
        <v>168</v>
      </c>
      <c r="M138" s="82"/>
      <c r="N138" s="81" t="s">
        <v>2</v>
      </c>
    </row>
    <row r="139" spans="1:14" ht="15.95" customHeight="1">
      <c r="F139" s="84" t="s">
        <v>3</v>
      </c>
      <c r="G139" s="80"/>
      <c r="H139" s="85" t="s">
        <v>4</v>
      </c>
      <c r="I139" s="82"/>
      <c r="J139" s="85" t="s">
        <v>4</v>
      </c>
      <c r="K139" s="83"/>
      <c r="L139" s="85" t="s">
        <v>4</v>
      </c>
      <c r="M139" s="82"/>
      <c r="N139" s="85" t="s">
        <v>4</v>
      </c>
    </row>
    <row r="140" spans="1:14" ht="15.95" customHeight="1">
      <c r="L140" s="1"/>
      <c r="N140" s="1"/>
    </row>
    <row r="141" spans="1:14" ht="15.95" customHeight="1">
      <c r="A141" s="94" t="s">
        <v>119</v>
      </c>
    </row>
    <row r="142" spans="1:14" ht="15.95" customHeight="1">
      <c r="A142" s="96" t="s">
        <v>290</v>
      </c>
      <c r="H142" s="21">
        <v>0</v>
      </c>
      <c r="I142" s="21"/>
      <c r="J142" s="21">
        <v>2546612908</v>
      </c>
      <c r="K142" s="21">
        <v>0</v>
      </c>
      <c r="L142" s="21">
        <v>0</v>
      </c>
      <c r="M142" s="21">
        <v>0</v>
      </c>
      <c r="N142" s="21">
        <v>2546612908</v>
      </c>
    </row>
    <row r="143" spans="1:14" ht="15.95" customHeight="1">
      <c r="A143" s="87" t="s">
        <v>291</v>
      </c>
      <c r="H143" s="21">
        <v>0</v>
      </c>
      <c r="I143" s="21"/>
      <c r="J143" s="21">
        <v>-2546612908</v>
      </c>
      <c r="K143" s="21">
        <v>0</v>
      </c>
      <c r="L143" s="21">
        <v>0</v>
      </c>
      <c r="M143" s="21">
        <v>0</v>
      </c>
      <c r="N143" s="21">
        <v>-2546612908</v>
      </c>
    </row>
    <row r="144" spans="1:14" ht="15.95" customHeight="1">
      <c r="A144" s="87" t="s">
        <v>262</v>
      </c>
      <c r="B144" s="87"/>
      <c r="C144" s="97"/>
      <c r="D144" s="97"/>
      <c r="E144" s="97"/>
      <c r="K144" s="21"/>
      <c r="M144" s="21"/>
    </row>
    <row r="145" spans="1:14" ht="15.95" customHeight="1">
      <c r="A145" s="31"/>
      <c r="B145" s="31" t="s">
        <v>152</v>
      </c>
      <c r="H145" s="1">
        <v>0</v>
      </c>
      <c r="I145" s="21"/>
      <c r="J145" s="1">
        <v>0</v>
      </c>
      <c r="K145" s="1">
        <v>0</v>
      </c>
      <c r="L145" s="1">
        <v>-348725991</v>
      </c>
      <c r="M145" s="1">
        <v>0</v>
      </c>
      <c r="N145" s="1">
        <v>-366000000</v>
      </c>
    </row>
    <row r="146" spans="1:14" ht="15.95" customHeight="1">
      <c r="A146" s="31" t="s">
        <v>263</v>
      </c>
      <c r="H146" s="1"/>
      <c r="I146" s="21"/>
      <c r="J146" s="1"/>
      <c r="L146" s="1"/>
      <c r="N146" s="1"/>
    </row>
    <row r="147" spans="1:14" ht="15.95" customHeight="1">
      <c r="A147" s="40"/>
      <c r="B147" s="31" t="s">
        <v>259</v>
      </c>
      <c r="H147" s="1">
        <v>0</v>
      </c>
      <c r="I147" s="21"/>
      <c r="J147" s="1" t="s">
        <v>92</v>
      </c>
      <c r="K147" s="1">
        <v>0</v>
      </c>
      <c r="L147" s="1">
        <v>0</v>
      </c>
      <c r="M147" s="1">
        <v>0</v>
      </c>
      <c r="N147" s="1">
        <v>429889538</v>
      </c>
    </row>
    <row r="148" spans="1:14" ht="15.95" customHeight="1">
      <c r="A148" s="98" t="s">
        <v>240</v>
      </c>
      <c r="H148" s="1">
        <v>0</v>
      </c>
      <c r="I148" s="21"/>
      <c r="J148" s="1">
        <v>0</v>
      </c>
      <c r="K148" s="1">
        <v>0</v>
      </c>
      <c r="L148" s="1">
        <v>-43313982</v>
      </c>
      <c r="M148" s="1">
        <v>0</v>
      </c>
      <c r="N148" s="1">
        <v>-3199041</v>
      </c>
    </row>
    <row r="149" spans="1:14" ht="15.95" customHeight="1">
      <c r="A149" s="98" t="s">
        <v>241</v>
      </c>
      <c r="H149" s="1">
        <v>0</v>
      </c>
      <c r="I149" s="21"/>
      <c r="J149" s="1">
        <v>0</v>
      </c>
      <c r="K149" s="1">
        <v>0</v>
      </c>
      <c r="L149" s="1">
        <v>0</v>
      </c>
      <c r="M149" s="1">
        <v>0</v>
      </c>
      <c r="N149" s="1">
        <v>-2000</v>
      </c>
    </row>
    <row r="150" spans="1:14" ht="15.95" customHeight="1">
      <c r="A150" s="98" t="s">
        <v>242</v>
      </c>
      <c r="F150" s="215"/>
      <c r="H150" s="1">
        <v>0</v>
      </c>
      <c r="I150" s="21"/>
      <c r="J150" s="1">
        <v>-808141520</v>
      </c>
      <c r="K150" s="1">
        <v>0</v>
      </c>
      <c r="L150" s="1">
        <v>0</v>
      </c>
      <c r="M150" s="1">
        <v>0</v>
      </c>
      <c r="N150" s="1">
        <v>-650266520</v>
      </c>
    </row>
    <row r="151" spans="1:14" ht="15.95" customHeight="1">
      <c r="A151" s="87" t="s">
        <v>243</v>
      </c>
      <c r="H151" s="54">
        <v>-6139266</v>
      </c>
      <c r="I151" s="21"/>
      <c r="J151" s="54">
        <v>-2171</v>
      </c>
      <c r="K151" s="1">
        <v>0</v>
      </c>
      <c r="L151" s="54">
        <v>-6138929</v>
      </c>
      <c r="M151" s="1">
        <v>0</v>
      </c>
      <c r="N151" s="54">
        <v>-2171</v>
      </c>
    </row>
    <row r="152" spans="1:14" ht="15.95" customHeight="1">
      <c r="F152" s="36"/>
      <c r="J152" s="1"/>
      <c r="L152" s="1"/>
      <c r="N152" s="1"/>
    </row>
    <row r="153" spans="1:14" ht="15.95" customHeight="1">
      <c r="A153" s="92" t="s">
        <v>261</v>
      </c>
      <c r="C153" s="72"/>
      <c r="D153" s="72"/>
      <c r="E153" s="72"/>
      <c r="H153" s="54">
        <f>SUM(H142:H152)</f>
        <v>-6139266</v>
      </c>
      <c r="I153" s="1">
        <v>0</v>
      </c>
      <c r="J153" s="54">
        <f>SUM(J142:J152)</f>
        <v>-808143691</v>
      </c>
      <c r="L153" s="54">
        <f>SUM(L142:L152)</f>
        <v>-398178902</v>
      </c>
      <c r="N153" s="54">
        <f>SUM(N142:N152)</f>
        <v>-589580194</v>
      </c>
    </row>
    <row r="154" spans="1:14" ht="15.95" customHeight="1">
      <c r="F154" s="36"/>
      <c r="H154" s="1"/>
      <c r="J154" s="1"/>
      <c r="L154" s="1"/>
      <c r="N154" s="1"/>
    </row>
    <row r="155" spans="1:14" ht="15.95" customHeight="1">
      <c r="A155" s="99" t="s">
        <v>244</v>
      </c>
      <c r="B155" s="55"/>
      <c r="C155" s="72"/>
      <c r="D155" s="72"/>
      <c r="E155" s="72"/>
      <c r="F155" s="36"/>
      <c r="H155" s="1">
        <f>SUM(H56,H90,H153)</f>
        <v>119409022.69999999</v>
      </c>
      <c r="I155" s="210"/>
      <c r="J155" s="1">
        <f>SUM(J56,J90,J153)</f>
        <v>-470781358.30000001</v>
      </c>
      <c r="K155" s="1">
        <v>0</v>
      </c>
      <c r="L155" s="1">
        <f>SUM(L56,L90,L153)</f>
        <v>107014955</v>
      </c>
      <c r="N155" s="1">
        <f>SUM(N56,N90,N153)</f>
        <v>-613962547</v>
      </c>
    </row>
    <row r="156" spans="1:14" ht="15.95" customHeight="1">
      <c r="A156" s="98" t="s">
        <v>245</v>
      </c>
      <c r="F156" s="36"/>
      <c r="H156" s="54">
        <v>2403686060</v>
      </c>
      <c r="J156" s="54">
        <v>1475613992</v>
      </c>
      <c r="L156" s="54">
        <v>748077021</v>
      </c>
      <c r="N156" s="54">
        <v>996449206</v>
      </c>
    </row>
    <row r="157" spans="1:14" ht="15.95" customHeight="1">
      <c r="F157" s="36"/>
      <c r="H157" s="1"/>
      <c r="J157" s="1"/>
      <c r="L157" s="1"/>
      <c r="N157" s="1"/>
    </row>
    <row r="158" spans="1:14" ht="15.95" customHeight="1" thickBot="1">
      <c r="A158" s="99" t="s">
        <v>246</v>
      </c>
      <c r="B158" s="55"/>
      <c r="C158" s="72"/>
      <c r="D158" s="72"/>
      <c r="F158" s="47"/>
      <c r="G158" s="216"/>
      <c r="H158" s="73">
        <f>SUM(H155:H157)</f>
        <v>2523095082.6999998</v>
      </c>
      <c r="I158" s="210"/>
      <c r="J158" s="73">
        <f>SUM(J155:J157)</f>
        <v>1004832633.7</v>
      </c>
      <c r="K158" s="207"/>
      <c r="L158" s="73">
        <f>SUM(L155:L157)</f>
        <v>855091976</v>
      </c>
      <c r="M158" s="207"/>
      <c r="N158" s="73">
        <f>SUM(N155:N157)</f>
        <v>382486659</v>
      </c>
    </row>
    <row r="159" spans="1:14" ht="15.95" customHeight="1" thickTop="1">
      <c r="A159" s="122"/>
      <c r="B159" s="64"/>
      <c r="C159" s="72"/>
      <c r="D159" s="72"/>
      <c r="I159" s="21"/>
      <c r="K159" s="21"/>
      <c r="M159" s="21"/>
    </row>
    <row r="160" spans="1:14" ht="15.95" customHeight="1"/>
    <row r="161" spans="1:14" s="122" customFormat="1" ht="15.95" customHeight="1">
      <c r="A161" s="94" t="s">
        <v>121</v>
      </c>
      <c r="B161" s="55"/>
      <c r="C161" s="72"/>
      <c r="D161" s="72"/>
      <c r="E161" s="72"/>
      <c r="F161" s="217"/>
      <c r="G161" s="216"/>
      <c r="H161" s="111"/>
      <c r="I161" s="116"/>
      <c r="J161" s="111"/>
      <c r="K161" s="116"/>
      <c r="L161" s="111"/>
      <c r="M161" s="116"/>
      <c r="N161" s="111"/>
    </row>
    <row r="162" spans="1:14" s="122" customFormat="1" ht="15.95" customHeight="1">
      <c r="A162" s="94"/>
      <c r="B162" s="55"/>
      <c r="C162" s="72"/>
      <c r="D162" s="72"/>
      <c r="E162" s="72"/>
      <c r="F162" s="217"/>
      <c r="G162" s="216"/>
      <c r="H162" s="111"/>
      <c r="I162" s="116"/>
      <c r="J162" s="111"/>
      <c r="K162" s="116"/>
      <c r="L162" s="111"/>
      <c r="M162" s="116"/>
      <c r="N162" s="111"/>
    </row>
    <row r="163" spans="1:14" ht="15.95" customHeight="1">
      <c r="A163" s="100" t="s">
        <v>122</v>
      </c>
      <c r="B163" s="218"/>
      <c r="D163" s="219"/>
      <c r="E163" s="220"/>
      <c r="F163" s="221"/>
      <c r="G163" s="222"/>
      <c r="H163" s="40"/>
      <c r="I163" s="93"/>
      <c r="J163" s="40"/>
      <c r="K163" s="93"/>
      <c r="L163" s="40"/>
      <c r="M163" s="93"/>
      <c r="N163" s="40"/>
    </row>
    <row r="164" spans="1:14" ht="15.95" customHeight="1">
      <c r="A164" s="101"/>
      <c r="B164" s="102" t="s">
        <v>123</v>
      </c>
      <c r="C164" s="97"/>
      <c r="D164" s="103"/>
      <c r="E164" s="104"/>
      <c r="F164" s="36" t="s">
        <v>253</v>
      </c>
      <c r="G164" s="222"/>
      <c r="H164" s="1">
        <v>20773606.690000001</v>
      </c>
      <c r="J164" s="1">
        <v>117673176</v>
      </c>
      <c r="K164" s="1">
        <v>0</v>
      </c>
      <c r="L164" s="1">
        <v>0</v>
      </c>
      <c r="M164" s="1" t="e">
        <v>#REF!</v>
      </c>
      <c r="N164" s="1">
        <v>0</v>
      </c>
    </row>
    <row r="165" spans="1:14" ht="15.95" customHeight="1">
      <c r="A165" s="101"/>
      <c r="B165" s="102"/>
      <c r="C165" s="97"/>
      <c r="D165" s="103"/>
      <c r="E165" s="104"/>
      <c r="F165" s="36"/>
      <c r="G165" s="222"/>
      <c r="H165" s="1"/>
      <c r="J165" s="1"/>
      <c r="L165" s="1"/>
      <c r="N165" s="1"/>
    </row>
    <row r="166" spans="1:14" ht="15.95" customHeight="1">
      <c r="A166" s="223"/>
      <c r="B166" s="218"/>
      <c r="C166" s="224"/>
      <c r="D166" s="225"/>
      <c r="E166" s="226"/>
      <c r="F166" s="221"/>
      <c r="G166" s="222"/>
      <c r="H166" s="1"/>
      <c r="J166" s="1"/>
      <c r="L166" s="1"/>
      <c r="N166" s="1"/>
    </row>
    <row r="167" spans="1:14" ht="15.95" customHeight="1">
      <c r="A167" s="223"/>
      <c r="B167" s="218"/>
      <c r="C167" s="224"/>
      <c r="D167" s="225"/>
      <c r="E167" s="226"/>
      <c r="F167" s="221"/>
      <c r="G167" s="222"/>
      <c r="H167" s="1"/>
      <c r="J167" s="1"/>
      <c r="L167" s="1"/>
      <c r="N167" s="1"/>
    </row>
    <row r="168" spans="1:14" ht="15.95" customHeight="1">
      <c r="A168" s="223"/>
      <c r="B168" s="218"/>
      <c r="C168" s="224"/>
      <c r="D168" s="225"/>
      <c r="E168" s="226"/>
      <c r="F168" s="221"/>
      <c r="G168" s="222"/>
      <c r="H168" s="1"/>
      <c r="J168" s="1"/>
      <c r="L168" s="1"/>
      <c r="N168" s="1"/>
    </row>
    <row r="169" spans="1:14" ht="15.95" customHeight="1">
      <c r="A169" s="223"/>
      <c r="B169" s="218"/>
      <c r="C169" s="224"/>
      <c r="D169" s="225"/>
      <c r="E169" s="226"/>
      <c r="F169" s="221"/>
      <c r="G169" s="222"/>
      <c r="H169" s="1"/>
      <c r="J169" s="1"/>
      <c r="L169" s="1"/>
      <c r="N169" s="1"/>
    </row>
    <row r="170" spans="1:14" ht="15.95" customHeight="1">
      <c r="A170" s="223"/>
      <c r="B170" s="218"/>
      <c r="C170" s="224"/>
      <c r="D170" s="225"/>
      <c r="E170" s="226"/>
      <c r="F170" s="221"/>
      <c r="G170" s="222"/>
      <c r="H170" s="1"/>
      <c r="J170" s="1"/>
      <c r="L170" s="1"/>
      <c r="N170" s="1"/>
    </row>
    <row r="171" spans="1:14" ht="15.95" customHeight="1">
      <c r="A171" s="223"/>
      <c r="B171" s="218"/>
      <c r="C171" s="224"/>
      <c r="D171" s="225"/>
      <c r="E171" s="226"/>
      <c r="F171" s="221"/>
      <c r="G171" s="222"/>
      <c r="H171" s="1"/>
      <c r="J171" s="1"/>
      <c r="L171" s="1"/>
      <c r="N171" s="1"/>
    </row>
    <row r="172" spans="1:14" ht="15.95" customHeight="1">
      <c r="A172" s="223"/>
      <c r="B172" s="218"/>
      <c r="C172" s="224"/>
      <c r="D172" s="225"/>
      <c r="E172" s="226"/>
      <c r="F172" s="221"/>
      <c r="G172" s="222"/>
      <c r="H172" s="1"/>
      <c r="J172" s="1"/>
      <c r="L172" s="1"/>
      <c r="N172" s="1"/>
    </row>
    <row r="173" spans="1:14" ht="15.95" customHeight="1">
      <c r="A173" s="223"/>
      <c r="B173" s="218"/>
      <c r="C173" s="224"/>
      <c r="D173" s="225"/>
      <c r="E173" s="226"/>
      <c r="F173" s="221"/>
      <c r="G173" s="222"/>
      <c r="H173" s="1"/>
      <c r="J173" s="1"/>
      <c r="L173" s="1"/>
      <c r="N173" s="1"/>
    </row>
    <row r="174" spans="1:14" ht="15.95" customHeight="1">
      <c r="A174" s="223"/>
      <c r="B174" s="218"/>
      <c r="C174" s="224"/>
      <c r="D174" s="225"/>
      <c r="E174" s="226"/>
      <c r="F174" s="221"/>
      <c r="G174" s="222"/>
      <c r="H174" s="1"/>
      <c r="J174" s="1"/>
      <c r="L174" s="1"/>
      <c r="N174" s="1"/>
    </row>
    <row r="175" spans="1:14" ht="15.95" customHeight="1">
      <c r="A175" s="223"/>
      <c r="B175" s="218"/>
      <c r="C175" s="224"/>
      <c r="D175" s="225"/>
      <c r="E175" s="226"/>
      <c r="F175" s="221"/>
      <c r="G175" s="222"/>
      <c r="H175" s="1"/>
      <c r="J175" s="1"/>
      <c r="L175" s="1"/>
      <c r="N175" s="1"/>
    </row>
    <row r="176" spans="1:14" ht="15.95" customHeight="1">
      <c r="A176" s="223"/>
      <c r="B176" s="218"/>
      <c r="C176" s="224"/>
      <c r="D176" s="225"/>
      <c r="E176" s="226"/>
      <c r="F176" s="221"/>
      <c r="G176" s="222"/>
      <c r="H176" s="1"/>
      <c r="J176" s="1"/>
      <c r="L176" s="1"/>
      <c r="N176" s="1"/>
    </row>
    <row r="177" spans="1:14" ht="15.95" customHeight="1">
      <c r="A177" s="223"/>
      <c r="B177" s="218"/>
      <c r="C177" s="224"/>
      <c r="D177" s="225"/>
      <c r="E177" s="226"/>
      <c r="F177" s="221"/>
      <c r="G177" s="222"/>
      <c r="H177" s="1"/>
      <c r="J177" s="1"/>
      <c r="L177" s="1"/>
      <c r="N177" s="1"/>
    </row>
    <row r="178" spans="1:14" ht="15.95" customHeight="1">
      <c r="A178" s="223"/>
      <c r="B178" s="218"/>
      <c r="C178" s="224"/>
      <c r="D178" s="225"/>
      <c r="E178" s="226"/>
      <c r="F178" s="221"/>
      <c r="G178" s="222"/>
      <c r="H178" s="1"/>
      <c r="J178" s="1"/>
      <c r="L178" s="1"/>
      <c r="N178" s="1"/>
    </row>
    <row r="179" spans="1:14" ht="15.95" customHeight="1">
      <c r="A179" s="223"/>
      <c r="B179" s="218"/>
      <c r="C179" s="224"/>
      <c r="D179" s="225"/>
      <c r="E179" s="226"/>
      <c r="F179" s="221"/>
      <c r="G179" s="222"/>
      <c r="H179" s="1"/>
      <c r="J179" s="1"/>
      <c r="L179" s="1"/>
      <c r="N179" s="1"/>
    </row>
    <row r="180" spans="1:14" ht="15.95" customHeight="1">
      <c r="A180" s="223"/>
      <c r="B180" s="218"/>
      <c r="C180" s="224"/>
      <c r="D180" s="225"/>
      <c r="E180" s="226"/>
      <c r="F180" s="221"/>
      <c r="G180" s="222"/>
      <c r="H180" s="1"/>
      <c r="J180" s="1"/>
      <c r="L180" s="1"/>
      <c r="N180" s="1"/>
    </row>
    <row r="181" spans="1:14" ht="15.95" customHeight="1">
      <c r="A181" s="223"/>
      <c r="B181" s="218"/>
      <c r="C181" s="224"/>
      <c r="D181" s="225"/>
      <c r="E181" s="226"/>
      <c r="F181" s="221"/>
      <c r="G181" s="222"/>
      <c r="H181" s="1"/>
      <c r="J181" s="1"/>
      <c r="L181" s="1"/>
      <c r="N181" s="1"/>
    </row>
    <row r="182" spans="1:14" ht="15.95" customHeight="1">
      <c r="A182" s="223"/>
      <c r="B182" s="218"/>
      <c r="C182" s="224"/>
      <c r="D182" s="225"/>
      <c r="E182" s="226"/>
      <c r="F182" s="221"/>
      <c r="G182" s="222"/>
      <c r="H182" s="1"/>
      <c r="J182" s="1"/>
      <c r="L182" s="1"/>
      <c r="N182" s="1"/>
    </row>
    <row r="183" spans="1:14" ht="15.95" customHeight="1">
      <c r="A183" s="223"/>
      <c r="B183" s="218"/>
      <c r="C183" s="224"/>
      <c r="D183" s="225"/>
      <c r="E183" s="226"/>
      <c r="F183" s="221"/>
      <c r="G183" s="222"/>
      <c r="H183" s="1"/>
      <c r="J183" s="1"/>
      <c r="L183" s="1"/>
      <c r="N183" s="1"/>
    </row>
    <row r="184" spans="1:14" ht="15.95" customHeight="1">
      <c r="A184" s="223"/>
      <c r="B184" s="218"/>
      <c r="C184" s="224"/>
      <c r="D184" s="225"/>
      <c r="E184" s="226"/>
      <c r="F184" s="221"/>
      <c r="G184" s="222"/>
      <c r="H184" s="1"/>
      <c r="J184" s="1"/>
      <c r="L184" s="1"/>
      <c r="N184" s="1"/>
    </row>
    <row r="185" spans="1:14" ht="15.95" customHeight="1">
      <c r="A185" s="223"/>
      <c r="B185" s="218"/>
      <c r="C185" s="224"/>
      <c r="D185" s="225"/>
      <c r="E185" s="226"/>
      <c r="F185" s="221"/>
      <c r="G185" s="222"/>
      <c r="H185" s="1"/>
      <c r="J185" s="1"/>
      <c r="L185" s="1"/>
      <c r="N185" s="1"/>
    </row>
    <row r="186" spans="1:14" ht="15.95" customHeight="1">
      <c r="A186" s="223"/>
      <c r="B186" s="218"/>
      <c r="C186" s="224"/>
      <c r="D186" s="225"/>
      <c r="E186" s="226"/>
      <c r="F186" s="221"/>
      <c r="G186" s="222"/>
      <c r="H186" s="1"/>
      <c r="J186" s="1"/>
      <c r="L186" s="1"/>
      <c r="N186" s="1"/>
    </row>
    <row r="187" spans="1:14" ht="15.95" customHeight="1">
      <c r="A187" s="223"/>
      <c r="B187" s="218"/>
      <c r="C187" s="224"/>
      <c r="D187" s="225"/>
      <c r="E187" s="226"/>
      <c r="F187" s="221"/>
      <c r="G187" s="222"/>
      <c r="H187" s="1"/>
      <c r="J187" s="1"/>
      <c r="L187" s="1"/>
      <c r="N187" s="1"/>
    </row>
    <row r="188" spans="1:14" ht="15.95" customHeight="1">
      <c r="A188" s="223"/>
      <c r="B188" s="218"/>
      <c r="C188" s="224"/>
      <c r="D188" s="225"/>
      <c r="E188" s="226"/>
      <c r="F188" s="221"/>
      <c r="G188" s="222"/>
      <c r="H188" s="1"/>
      <c r="J188" s="1"/>
      <c r="L188" s="1"/>
      <c r="N188" s="1"/>
    </row>
    <row r="189" spans="1:14" ht="15.95" customHeight="1">
      <c r="A189" s="223"/>
      <c r="B189" s="218"/>
      <c r="C189" s="224"/>
      <c r="D189" s="225"/>
      <c r="E189" s="226"/>
      <c r="F189" s="221"/>
      <c r="G189" s="222"/>
      <c r="H189" s="1"/>
      <c r="J189" s="1"/>
      <c r="L189" s="1"/>
      <c r="N189" s="1"/>
    </row>
    <row r="190" spans="1:14" ht="15" customHeight="1">
      <c r="A190" s="223"/>
      <c r="B190" s="218"/>
      <c r="C190" s="224"/>
      <c r="D190" s="225"/>
      <c r="E190" s="226"/>
      <c r="F190" s="221"/>
      <c r="G190" s="222"/>
      <c r="H190" s="1"/>
      <c r="J190" s="1"/>
      <c r="L190" s="1"/>
      <c r="N190" s="1"/>
    </row>
    <row r="191" spans="1:14" s="93" customFormat="1" ht="21.95" customHeight="1">
      <c r="A191" s="5" t="str">
        <f>A129</f>
        <v>The accompanying notes are an integral part of these interim financial information.</v>
      </c>
      <c r="B191" s="5"/>
      <c r="C191" s="53"/>
      <c r="D191" s="53"/>
      <c r="E191" s="53"/>
      <c r="F191" s="63"/>
      <c r="G191" s="53"/>
      <c r="H191" s="54"/>
      <c r="I191" s="54"/>
      <c r="J191" s="54"/>
      <c r="K191" s="54"/>
      <c r="L191" s="54"/>
      <c r="M191" s="54"/>
      <c r="N191" s="54"/>
    </row>
  </sheetData>
  <mergeCells count="17">
    <mergeCell ref="A2:N2"/>
    <mergeCell ref="A3:N3"/>
    <mergeCell ref="H6:J6"/>
    <mergeCell ref="L6:N6"/>
    <mergeCell ref="H7:J7"/>
    <mergeCell ref="L7:N7"/>
    <mergeCell ref="A64:N64"/>
    <mergeCell ref="A65:N65"/>
    <mergeCell ref="H68:J68"/>
    <mergeCell ref="L68:N68"/>
    <mergeCell ref="H69:J69"/>
    <mergeCell ref="L69:N69"/>
    <mergeCell ref="A131:N131"/>
    <mergeCell ref="H135:J135"/>
    <mergeCell ref="L135:N135"/>
    <mergeCell ref="H136:J136"/>
    <mergeCell ref="L136:N136"/>
  </mergeCells>
  <pageMargins left="0.8" right="0.5" top="0.5" bottom="0.6" header="0.49" footer="0.4"/>
  <pageSetup paperSize="9" scale="80" firstPageNumber="9" orientation="portrait" useFirstPageNumber="1" horizontalDpi="1200" verticalDpi="1200" r:id="rId1"/>
  <headerFooter>
    <oddFooter>&amp;R&amp;"Arial,Regular"&amp;9&amp;P</oddFooter>
  </headerFooter>
  <rowBreaks count="2" manualBreakCount="2">
    <brk id="62" max="16383" man="1"/>
    <brk id="1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CE1</vt:lpstr>
      <vt:lpstr>CE2</vt:lpstr>
      <vt:lpstr>CF (2)</vt:lpstr>
      <vt:lpstr>BS!Print_Area</vt:lpstr>
      <vt:lpstr>'CF (2)'!Print_Area</vt:lpstr>
      <vt:lpstr>PL!Print_Area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rawadee</dc:creator>
  <cp:lastModifiedBy>AutoBVT</cp:lastModifiedBy>
  <cp:lastPrinted>2017-05-12T06:47:07Z</cp:lastPrinted>
  <dcterms:created xsi:type="dcterms:W3CDTF">2016-04-26T03:16:24Z</dcterms:created>
  <dcterms:modified xsi:type="dcterms:W3CDTF">2017-05-12T09:47:55Z</dcterms:modified>
</cp:coreProperties>
</file>